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anko\Desktop\RAZPISI\NAROČILA MALE VREDNOSTI PO ZJN-3\LETO 2016_3\Popravek predračuna\"/>
    </mc:Choice>
  </mc:AlternateContent>
  <bookViews>
    <workbookView xWindow="0" yWindow="0" windowWidth="28800" windowHeight="12255"/>
  </bookViews>
  <sheets>
    <sheet name="4. DEL - PREDRAČUN - obr. 15" sheetId="2" r:id="rId1"/>
  </sheets>
  <calcPr calcId="162913"/>
</workbook>
</file>

<file path=xl/calcChain.xml><?xml version="1.0" encoding="utf-8"?>
<calcChain xmlns="http://schemas.openxmlformats.org/spreadsheetml/2006/main">
  <c r="E237" i="2" l="1"/>
  <c r="E236" i="2"/>
  <c r="E229" i="2"/>
  <c r="E227" i="2"/>
  <c r="E226" i="2"/>
  <c r="F194" i="2" l="1"/>
  <c r="F192" i="2"/>
  <c r="F177" i="2"/>
  <c r="F157" i="2"/>
  <c r="F144" i="2"/>
  <c r="F100" i="2"/>
  <c r="F78" i="2"/>
  <c r="F34" i="2"/>
  <c r="F23" i="2"/>
  <c r="F200" i="2"/>
  <c r="F35" i="2"/>
  <c r="F24" i="2"/>
  <c r="F228" i="2"/>
  <c r="F201" i="2"/>
  <c r="F202" i="2"/>
  <c r="F203" i="2"/>
  <c r="F204" i="2"/>
  <c r="F205" i="2"/>
  <c r="F206" i="2"/>
  <c r="F207" i="2"/>
  <c r="F208" i="2"/>
  <c r="F209" i="2"/>
  <c r="F198" i="2"/>
  <c r="F195" i="2"/>
  <c r="F196" i="2"/>
  <c r="F179" i="2"/>
  <c r="F178" i="2"/>
  <c r="F159" i="2"/>
  <c r="F160" i="2"/>
  <c r="F161" i="2"/>
  <c r="F162" i="2"/>
  <c r="F163" i="2"/>
  <c r="F164" i="2"/>
  <c r="F165" i="2"/>
  <c r="F166" i="2"/>
  <c r="F167" i="2"/>
  <c r="F168" i="2"/>
  <c r="F169" i="2"/>
  <c r="F158" i="2"/>
  <c r="E170" i="2" l="1"/>
  <c r="F170" i="2" s="1"/>
  <c r="F171" i="2" s="1"/>
  <c r="E217" i="2" s="1"/>
  <c r="E180" i="2"/>
  <c r="F180" i="2" s="1"/>
  <c r="F181" i="2" s="1"/>
  <c r="E218" i="2" s="1"/>
  <c r="E210" i="2"/>
  <c r="F210" i="2" s="1"/>
  <c r="F211" i="2" s="1"/>
  <c r="E219" i="2" s="1"/>
  <c r="E25" i="2"/>
  <c r="F25" i="2" s="1"/>
  <c r="F26" i="2" s="1"/>
  <c r="E130" i="2" s="1"/>
  <c r="F146" i="2"/>
  <c r="F145" i="2"/>
  <c r="F102" i="2"/>
  <c r="F103" i="2"/>
  <c r="F104" i="2"/>
  <c r="F105" i="2"/>
  <c r="F106" i="2"/>
  <c r="F107" i="2"/>
  <c r="F108" i="2"/>
  <c r="F109" i="2"/>
  <c r="F110" i="2"/>
  <c r="F111" i="2"/>
  <c r="F112" i="2"/>
  <c r="F113" i="2"/>
  <c r="F114" i="2"/>
  <c r="F115" i="2"/>
  <c r="F116" i="2"/>
  <c r="F117" i="2"/>
  <c r="F118" i="2"/>
  <c r="F119" i="2"/>
  <c r="F120" i="2"/>
  <c r="F121" i="2"/>
  <c r="F122" i="2"/>
  <c r="F123" i="2"/>
  <c r="F101" i="2"/>
  <c r="F87" i="2"/>
  <c r="F88" i="2"/>
  <c r="F89" i="2"/>
  <c r="F90" i="2"/>
  <c r="F91" i="2"/>
  <c r="F92" i="2"/>
  <c r="F86" i="2"/>
  <c r="F80" i="2"/>
  <c r="F81" i="2"/>
  <c r="F82" i="2"/>
  <c r="F83" i="2"/>
  <c r="F84" i="2"/>
  <c r="F79" i="2"/>
  <c r="F58" i="2"/>
  <c r="F59" i="2"/>
  <c r="F60" i="2"/>
  <c r="F61" i="2"/>
  <c r="F62" i="2"/>
  <c r="F63" i="2"/>
  <c r="F64" i="2"/>
  <c r="F65" i="2"/>
  <c r="F66" i="2"/>
  <c r="F67" i="2"/>
  <c r="F68" i="2"/>
  <c r="F57" i="2"/>
  <c r="F36" i="2"/>
  <c r="F37" i="2"/>
  <c r="F38" i="2"/>
  <c r="F39" i="2"/>
  <c r="F40" i="2"/>
  <c r="F41" i="2"/>
  <c r="F42" i="2"/>
  <c r="F43" i="2"/>
  <c r="F44" i="2"/>
  <c r="F45" i="2"/>
  <c r="F46" i="2"/>
  <c r="F47" i="2"/>
  <c r="F48" i="2"/>
  <c r="F49" i="2"/>
  <c r="F50" i="2"/>
  <c r="F51" i="2"/>
  <c r="F52" i="2"/>
  <c r="F53" i="2"/>
  <c r="F54" i="2"/>
  <c r="F55" i="2"/>
  <c r="E124" i="2" l="1"/>
  <c r="E69" i="2"/>
  <c r="E93" i="2"/>
  <c r="F93" i="2" s="1"/>
  <c r="F94" i="2" s="1"/>
  <c r="E132" i="2" s="1"/>
  <c r="E147" i="2"/>
  <c r="F147" i="2" s="1"/>
  <c r="F148" i="2" s="1"/>
  <c r="E216" i="2" s="1"/>
  <c r="E220" i="2" s="1"/>
  <c r="F124" i="2"/>
  <c r="F125" i="2" s="1"/>
  <c r="E133" i="2" s="1"/>
  <c r="F69" i="2"/>
  <c r="F70" i="2" s="1"/>
  <c r="E131" i="2" s="1"/>
  <c r="E134" i="2" l="1"/>
  <c r="F227" i="2" s="1"/>
  <c r="F226" i="2" l="1"/>
  <c r="F229" i="2" s="1"/>
  <c r="F230" i="2" l="1"/>
  <c r="E238" i="2" s="1"/>
  <c r="E239" i="2" s="1"/>
  <c r="F240" i="2" l="1"/>
  <c r="E241" i="2" s="1"/>
  <c r="E242" i="2" l="1"/>
  <c r="E243" i="2" s="1"/>
</calcChain>
</file>

<file path=xl/sharedStrings.xml><?xml version="1.0" encoding="utf-8"?>
<sst xmlns="http://schemas.openxmlformats.org/spreadsheetml/2006/main" count="526" uniqueCount="227">
  <si>
    <t>1.</t>
  </si>
  <si>
    <t>2.</t>
  </si>
  <si>
    <t>3.</t>
  </si>
  <si>
    <t>4.</t>
  </si>
  <si>
    <t>zap.</t>
  </si>
  <si>
    <t>vrsta in opis del</t>
  </si>
  <si>
    <t>količina</t>
  </si>
  <si>
    <t>EnM</t>
  </si>
  <si>
    <t>št.</t>
  </si>
  <si>
    <t>cena / EnM v EUR</t>
  </si>
  <si>
    <t>SKUPAJ cena za količino v EUR</t>
  </si>
  <si>
    <t>Ponudnik:</t>
  </si>
  <si>
    <t>naziv:</t>
  </si>
  <si>
    <t>naslov:</t>
  </si>
  <si>
    <t>transakcisjki račun:</t>
  </si>
  <si>
    <t xml:space="preserve">Naročnik: </t>
  </si>
  <si>
    <t>ID za DDV:</t>
  </si>
  <si>
    <t>5 (4x2)</t>
  </si>
  <si>
    <t>vrednost v EUR</t>
  </si>
  <si>
    <t>kos</t>
  </si>
  <si>
    <t>kraj: ________________________</t>
  </si>
  <si>
    <t>datum: ______________________</t>
  </si>
  <si>
    <t>opis</t>
  </si>
  <si>
    <t>m2</t>
  </si>
  <si>
    <t>SKUPNA REKAPITULACIJA</t>
  </si>
  <si>
    <t>I.</t>
  </si>
  <si>
    <t>II.</t>
  </si>
  <si>
    <t>SKUPAJ VREDNOST BREZ DDV (z upoštevanjem popusta)</t>
  </si>
  <si>
    <t>Podpis odogovorne osebe za podpis ponudbe:</t>
  </si>
  <si>
    <t>SKUPAJ VREDNOST PONUDBE Z DDV</t>
  </si>
  <si>
    <t>DDV 22%</t>
  </si>
  <si>
    <t>SKUPAJ VREDNOST PONUDBE BREZ DDV</t>
  </si>
  <si>
    <t>5.</t>
  </si>
  <si>
    <t>6.</t>
  </si>
  <si>
    <t>7.</t>
  </si>
  <si>
    <t>m3</t>
  </si>
  <si>
    <t>8.</t>
  </si>
  <si>
    <t>9.</t>
  </si>
  <si>
    <t>10.</t>
  </si>
  <si>
    <t>11.</t>
  </si>
  <si>
    <t>12.</t>
  </si>
  <si>
    <t xml:space="preserve">PREDRAČUN </t>
  </si>
  <si>
    <t>kg</t>
  </si>
  <si>
    <t>GRADBENA DELA</t>
  </si>
  <si>
    <t>Predračun velja do vključno 4 mesece od datuma za prejem ponudb.</t>
  </si>
  <si>
    <t>13.</t>
  </si>
  <si>
    <t>14.</t>
  </si>
  <si>
    <t>15.</t>
  </si>
  <si>
    <t>16.</t>
  </si>
  <si>
    <t>17.</t>
  </si>
  <si>
    <t>18.</t>
  </si>
  <si>
    <t>m1</t>
  </si>
  <si>
    <t>19.</t>
  </si>
  <si>
    <t>20.</t>
  </si>
  <si>
    <t>21.</t>
  </si>
  <si>
    <t>22.</t>
  </si>
  <si>
    <t>23.</t>
  </si>
  <si>
    <t>24.</t>
  </si>
  <si>
    <t>25.</t>
  </si>
  <si>
    <t>26.</t>
  </si>
  <si>
    <t>27.</t>
  </si>
  <si>
    <t>28.</t>
  </si>
  <si>
    <t>29.</t>
  </si>
  <si>
    <t>30.</t>
  </si>
  <si>
    <t>31.</t>
  </si>
  <si>
    <t>32.</t>
  </si>
  <si>
    <t>33.</t>
  </si>
  <si>
    <t>34.</t>
  </si>
  <si>
    <t>%</t>
  </si>
  <si>
    <t xml:space="preserve"> </t>
  </si>
  <si>
    <t>ZAKLJUČNA DELA</t>
  </si>
  <si>
    <r>
      <t xml:space="preserve">naziv:  </t>
    </r>
    <r>
      <rPr>
        <b/>
        <sz val="8"/>
        <color indexed="8"/>
        <rFont val="Tahoma"/>
        <family val="2"/>
        <charset val="238"/>
      </rPr>
      <t>OBČINA ILIRSKA BISTRICA</t>
    </r>
  </si>
  <si>
    <t>Bazoviška cesta 14, 6250 Ilirska Bistrica</t>
  </si>
  <si>
    <t>SI19908911</t>
  </si>
  <si>
    <t>transakcijski račun: SI56 0123 8010 0016 470</t>
  </si>
  <si>
    <t>MOST NA BAČU NA LC 135080 BAČ - KORITNICE</t>
  </si>
  <si>
    <t>MOST BAČ</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</si>
  <si>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Upoštevati tudi navodila za ravnanje z gradbenimi odpadki v skladu s tehničnimi predpisi, normativi in navodili za gospodarjenje z gradbenimi odpadki oziroma veljavno zakonodajo.</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</si>
  <si>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 Izkop III. ktg. se odpelje v predelavo gradbenih odpadkov, z izkopom IV. - V. ktg. pa se po predhodni pripravi materiala, izvede zasip kanala.</t>
  </si>
  <si>
    <t>PRIPRAVLJALNA IN RUŠITVENA DELA</t>
  </si>
  <si>
    <t>SKUPAJ VREDNOST 1. PRIPRAVLJALNA IN RUŠITVENA DELA</t>
  </si>
  <si>
    <t>Določitev mikrolokacije podzemnih komunalnih naprav, vse komplet</t>
  </si>
  <si>
    <t>Ureditev obvoza v času obnove mostu ter vzpostavitev terena v prvotno stanje po končani gradnji, izdelava elaborata za pridobitev dovoljenja za zaporo ceste, stroški soglasja in zapore ceste,  vse komplet</t>
  </si>
  <si>
    <t>Razna dodatna in nepredvidena dela. Obračun se bo vršil na podlagi dejansko porabljenega časa in materiala evidentiranega v gradbenem dnevniku in potrjenega od nadzornega organa (ocenjeno 10% pripravljalnih in rušitvenih del).</t>
  </si>
  <si>
    <t>MOST</t>
  </si>
  <si>
    <t>V enotnih cenah upoštevati delovne in zaščitne odre, višino objekta do 5,0 m.</t>
  </si>
  <si>
    <t>SKUPAJ VREDNOST 2. MOST</t>
  </si>
  <si>
    <t>Zakoličba mostu</t>
  </si>
  <si>
    <t>Izkop zemljine v terenu III.- IV. ktg. za opornike mostu  z direktnim nakladanjem materiala na prevozno sredstvo. Obračun po dejansko izvršenih delih in v raščenem stanju, vse komplet</t>
  </si>
  <si>
    <t>Izkop zemljine v terenu V. ktg. (pikiranje) za opornike mostu  z direktnim nakladanjem materiala na prevozno sredstvo. Obračun po dejansko izvršenih delih in v raščenem stanju, vse komplet</t>
  </si>
  <si>
    <t>Izkop zemljine v terenu III.- IV. ktg. za temelje opornikov mostu  z direktnim nakladanjem materiala na prevozno sredstvo. Obračun po dejansko izvršenih delih in v raščenem stanju, vse komplet</t>
  </si>
  <si>
    <t>Izdelava zasipa gradbene jame  z ustrezno pripravljenim izkopnim materialom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</si>
  <si>
    <t>Dobava in zasip s kamnito gredo Dmax. = 200 mm od spodnjega roba temelja do spodnjega roba plošče  v plasteh po 30 cm vključno z razgrinjanjem, utrjevanjem in valjanjem  v plasteh v projektiranem naklonu, deformacijski modul  Ev2=100 MN/m2, komplet s planiranjem in skomprimiran na minimalni deformacijski modul Ev2 &gt; 100 MN/m2 in razmerjem Ev2/Ev1 =&lt; 2,2, utrditi na 95 % SPP. Obračun po dejansko izvršenih delih in v raščenem stanju, vse komplet</t>
  </si>
  <si>
    <t>Dobava in zasip kamnite grede z 10 cm slojem peska 0-32 mm   v plasteh vključno z razgrinjanjem, utrjevanjem in valjanjem  v plasteh v projektiranem naklonu, deformacijski modul  Ev2=100 MN/m2, komplet s planiranjem in skomprimiran na minimalni deformacijski modul Ev2 &gt; 100 MN/m2 in razmerjem Ev2/Ev1 =&lt; 2,2, utrditi na 95 % SPP. Obračun po dejansko izvršenih delih in v raščenem stanju, vse komplet</t>
  </si>
  <si>
    <t>Dobava in izdelava cementne stabilizacije v deb. 50 cm (tampon + cement 120 kg/m3). Obračun po dejansko izvršenih delih in v raščenem stanju, vse komplet</t>
  </si>
  <si>
    <t>Odvoz izkopnega materiala v predelavo gradbenih odpadkov. Obračun po dejansko izvršenih delih in v raščenem stanju.</t>
  </si>
  <si>
    <t>Planiranje in utrjevanje dna izkopa temeljev v projektiranem naklonu</t>
  </si>
  <si>
    <t>Dobava in izdelava opaža temeljev, opažanje, razopažanje in čiščenje, vse komplet</t>
  </si>
  <si>
    <t>Dobava in izdelava dvostranskega opaža AB zidov in opornikov, opažanje, razopažanje in čiščenje, vse komplet</t>
  </si>
  <si>
    <t>Dobava in izdelava opaža robnega venca, opažanje, razopažanje in čiščenje, vse komplet</t>
  </si>
  <si>
    <t>Dobava in izdelava opaža konzol na AB zidovih, opažanje, razopažanje in čiščenje, vse komplet</t>
  </si>
  <si>
    <t xml:space="preserve">Izdelava opaža roba AB plošče višine 55 cm </t>
  </si>
  <si>
    <t>Izdelava opaža AB plošče (tudi konzola)  s podpiranjem do 4,0 m, vse komplet</t>
  </si>
  <si>
    <t>Dobava in vgrajevanje podložnega betona C 12/15 pod temelje v deb. 10 cm</t>
  </si>
  <si>
    <t>Dobava in vgrajevanje betona v AB temelje z betonom C 25/30, XC2, vse komplet</t>
  </si>
  <si>
    <t>Dobava in vgrajevanje betona v AB zidove deb. 30 - 40 cm z betonom C 25/30, XC2, XF2, vse komplet</t>
  </si>
  <si>
    <t xml:space="preserve">Dobava in vgrajevanje betona v AB ravno ploščo debeline 55 cm z betonom C 30/37, XF3, PV-II, vse komplet </t>
  </si>
  <si>
    <t>Dobava in vgrajevanje betona v AB konzole na zidovih dim. 20/20 cm z betonom C 25/30, XC2, XF2, vse komplet</t>
  </si>
  <si>
    <t xml:space="preserve">Dobava in vgrajevanje betona v AB robne vence z betonom C 30/37, XF3, PV-II vse komplet </t>
  </si>
  <si>
    <t>Dobava, krivljenje in vgrajevanje srednje komplicirane armature</t>
  </si>
  <si>
    <t>a) armatura RA S 500 S, fi do12 mm</t>
  </si>
  <si>
    <t xml:space="preserve">b) armatura RA S 500 S, fi nad 12 mm </t>
  </si>
  <si>
    <t xml:space="preserve">Dobava in izdelava horizontalne hidroizolacije iz hidroizolacijskih trakov (npr. IZOTEKT P5 M), ki se jih vgrajuje na predhodno pripravljeno podlago z IBITOL E 5 s popolnim varjenjem površine traku s plinskim gorilnikom ali pa z lepljenjem v vročo bitumensko lepilno zmes BITU M, komplet z zaščito </t>
  </si>
  <si>
    <t xml:space="preserve">Izdelava obrabne in zaporne plasti bituminizirane zmesi AC 11 surf B 50/70 A3 v debelini 4 cm (32 273) </t>
  </si>
  <si>
    <t xml:space="preserve">Izdelava obrabne in zaporne plasti bituminizirane zmesi AC 8 surf B 50/70 A3 v debelini 3 cm (32 237) </t>
  </si>
  <si>
    <t>Dobava in vgraditev žaganega granitnega robnika 20/23 in višine 18 cm, vse komplet</t>
  </si>
  <si>
    <t>Dobava in zalivanje fuge med robnikom in robnim vencem s trajno elastično zalivno maso širine 5 - 8 mm, vse komplet</t>
  </si>
  <si>
    <t>Dobava in zalivanje fuge med robnikom in asfaltom s trajno elastično bitumensko zalivno maso širine 20 - 25 mm, vse komplet</t>
  </si>
  <si>
    <t>Dobava in vgraditev jeklene ograje iz pravokotnih profilov z vertikalnimi polnili višine 120 cm vključno s pritrditvijo na AB venec. Elementi so dolžine 2,0 m - vroče cinkani (prilagoditi na terenu). Ograja se privijači na vsakem stebru s štirimi vijaki M20/200, TJS 16, vse komplet</t>
  </si>
  <si>
    <t>Dobava in vgraditev zaščitnih cevi fi 110 mm za elektriko v betonsko ploščo, vse komplet</t>
  </si>
  <si>
    <t>Dobava in vgraditev strelovodne napeljave vključno s spojkami, meritvami, zapisnik, vse komplet</t>
  </si>
  <si>
    <t>Čiščenje gradbišča (obračuna se m2 asfalta), vse komplet</t>
  </si>
  <si>
    <t>Razna dodatna in nepredvidena dela. Obračun se bo vršil na podlagi dejansko porabljenega časa in materiala evidentiranega v gradbenem dnevniku in potrjenega od nadzornega organa (ocenjeno 10% mosta).</t>
  </si>
  <si>
    <t>UREDITEV STRUGE POD MOSTOM</t>
  </si>
  <si>
    <t>Ureditev struge pod mostom v dolžini 30 m, dno struge 4,0 m, zaščita obeh brežin v višini 1,50 m v naklonu 1:1 (2,11 m) in dna struge širine 4,0 m.</t>
  </si>
  <si>
    <t>SKUPAJ VREDNOST 3. UREDITEV STRUGE POD MOSTOM</t>
  </si>
  <si>
    <t>Zakoličba osi struge</t>
  </si>
  <si>
    <t>Postavitev in zavarovanje prečnega profila struge</t>
  </si>
  <si>
    <t>Izkop humusa v debelini do 30 cm, z direktnim nakladanjem materiala na prevozno sredstvo. Obračun po dejansko izvršenih delih in v raščenem stanju, vse komplet</t>
  </si>
  <si>
    <t>Izkop zemljine (zrnate kamnine) – III.- IV. kategorije v strugi s formiranjem brežin v projektiranem naklonu 1:1 do 1:2, zavarovanje, z direktnim nakladanjem materiala na prevozno sredstvo. Obračun po dejansko izvršenih delih in v raščenem stanju, vse komplet</t>
  </si>
  <si>
    <t>Izkop zemljine - poglabljanje dna struge – III.- IV. kategorije v strugi vključno z ureditvijo dna struge v projektiranem naklonu, zavarovanje, z direktnim nakladanjem materiala na prevozno sredstvo. Obračun po dejansko izvršenih delih in v raščenem stanju, vse komplet</t>
  </si>
  <si>
    <t>Izkop zemljine V. kategorije (pikiranje) v strugi s formiranjem brežin v projektiranem naklonu 1:1 do 1:2, zavarovanje, z direktnim nakladanjem materiala na prevozno sredstvo. Obračun po dejansko izvršenih delih in v raščenem stanju, vse komplet</t>
  </si>
  <si>
    <t>Dobava in zaščita brežin in dna struge z lomljencem dim. 40 - 70 cm, vgrajenim na beton C16/20, deb. 20 cm in gramozno podlago deb. 20 cm, vse komplet</t>
  </si>
  <si>
    <t>dno</t>
  </si>
  <si>
    <t>brežine</t>
  </si>
  <si>
    <t>Zapolnitev stikov v kamniti zložbi z betonom (dobava in vgraditev), vse komplet</t>
  </si>
  <si>
    <t>Humuziranje brežin brez valjanja nad lomljencem, v debelini do 15 cm - ročno, vključno s sejanjem travnih semen, vse komplet.</t>
  </si>
  <si>
    <t>Kompletna izdelava kamnitega praga v kombinaciji lomljenec/ beton, deb.1,00 m, globina 1,20 m, na gramozni podlagi deb.15 cm, vse komplet (dva kosa)</t>
  </si>
  <si>
    <t>Kompletna izdelava kamnitega izpusta meteorne vode dimenzij 30+50+30 cm v dolžini cca 350 cm z  lomljencem dim. 40 - 70 cm vgrajenim na  beton C16/20, deb. 20 cm, na gramozni podlagi deb.15 cm, vse komplet</t>
  </si>
  <si>
    <t>Čiščenje gradbišča (obračuna se m2 kamnitih zložb), vse komplet</t>
  </si>
  <si>
    <t>Razna dodatna in nepredvidena dela. Obračun se bo vršil na podlagi dejansko porabljenega časa in materiala evidentiranega v gradbenem dnevniku in potrjenega od nadzornega organa (ocenjeno 10% struge).</t>
  </si>
  <si>
    <t>CESTA</t>
  </si>
  <si>
    <t>SKUPAJ VREDNOST 4. CESTA</t>
  </si>
  <si>
    <t>Zakoličba osi trase ceste</t>
  </si>
  <si>
    <t>Zakoličba profilov s stransko zaščito višine in pozicijo, vse komplet</t>
  </si>
  <si>
    <t>Izkop zemljine v terenu  III. - IV. kategorije, z direktnim nakladanjem materiala na prevozno sredstvo. Obračun po dejansko izvršenih delih in v raščenem stanju, vse komplet</t>
  </si>
  <si>
    <t>Rezanje asfalta</t>
  </si>
  <si>
    <t>Odstranitev asfalta ter odvoz v predelavo gradbenih odpadkov, vse komplet</t>
  </si>
  <si>
    <t>Rezkanje asfalta v debelini do 10 cm ter odvoz v predelavo gradbenih odpadkov, vse komplet</t>
  </si>
  <si>
    <t>Izdelava zemeljskega planuma ceste v projektiranem naklonu zbitosti 95 % po SPP</t>
  </si>
  <si>
    <t>Dobava in izdelava nevezane kamnite grede 0-90 mm  za dvig ceste, vključno s planiranjem  in komprimiranjem v plasteh do zahtevane zbitosti 95 % SPP, deformacijski modul  Ev2=80 MN/m2, vse komplet</t>
  </si>
  <si>
    <t>Izdelava nasipa z ustrezno pripravljenim izkopnim materialom, vključno s planiranjem  in komprimiranjem v plasteh do zahtevane zbitosti 95 % SPP, deformacijski modul  Ev2=80 MN/m2, vse komplet</t>
  </si>
  <si>
    <t>Dobava in izdelava nasipa pod cesto za dostope na parcele s kamnitega materiala (jalovine), vključno s planiranjem  in komprimiranjem v plasteh do zahtevane zbitosti 95 % SPP, deformacijski modul  Ev2=80 MN/m2, vse komplet</t>
  </si>
  <si>
    <t>Dobava in izdelava tamponske podlage 0 - 32 mm v debelini do 40 cm vključno z razgrinjanjem, utrjevanjem in valjanjem v plasteh v projektiranem naklonu, deformacijski modul  Ev2=100 MN/m2, komplet s planiranjem tampona +- 1 cm in skomprimiran na minimalni deformacijski modul Ev2 &gt; 100 MN/m2 in razmerjem Ev2/Ev1 =&lt; 2,2, utrditi na 98 % SPP</t>
  </si>
  <si>
    <t>Premaz stikov z bitumensko emulzijo na stiku z novim asfaltom</t>
  </si>
  <si>
    <t xml:space="preserve">Izdelava nosilne plasti bituminizirane zmesi AC 22 base B 50/70 A3 v debelini 6 cm (31 552) </t>
  </si>
  <si>
    <t>Dobava materiala in izdelava bankin širine 50 - 75 cm z materialom zrnavosti 0/8 mm za zaklinjanje v deb. 5 cm na predhodno planiran tamponski planum v deb. 25 cm v projektiranem prečnem naklonu 4 %, bankina zaključena 1 cm pod koto vozišča, Ev2&gt;100 MN/m2, Ev2/Ev1=&lt;1,8, vse komplet</t>
  </si>
  <si>
    <t>Humuziranje nasipa ceste z obstoječim humusom v debelini do 15 cm - ročno, vključno s sejanjem travnih semen, vse komplet.</t>
  </si>
  <si>
    <t>Dobava in vgraditev varnostne cestne jeklene ograje N2 w5,  komplet izkop, zasip, temelji, stebrički, vse komplet</t>
  </si>
  <si>
    <t>Izdelava talne označbe - črte V-1, širine 15 cm, bele barve, vse komplet</t>
  </si>
  <si>
    <t>Izdelava talne označbe - črte V-1.1, širine 15 cm, bele barve, vse komplet</t>
  </si>
  <si>
    <t>Izdelava talne označbe - črte V-4 (1-1-1), širine 15 cm, bele barve, vse komplet</t>
  </si>
  <si>
    <t>Ureditev poljske poti ob cesti za dostop na parcele v širini 2,0 m vključno z odstranitvijo in razgrinjanjem humusa, izkop terena v III. ktg. z odvozom v predelavo gradbenih odpadkov, dobava in nasip tampona 0-32 mm v debelini 20 cm, planiranje, valjanje in utrditi na 98 % SPP, vse komplet</t>
  </si>
  <si>
    <t>Razna dodatna in nepredvidena dela. Obračun se bo vršil na podlagi dejansko porabljenega časa in materiala evidentiranega v gradbenem dnevniku in potrjenega od nadzornega organa (ocenjeno 10% ceste).</t>
  </si>
  <si>
    <t>REKAPITULACIJA I. GRADBENA DELA (MOST BAČ)</t>
  </si>
  <si>
    <t>SKUPAJ VREDNOST I. GRADBENA DELA (MOST BAČ)</t>
  </si>
  <si>
    <t>Nadzor geomehanika nad izvajanjem zemeljskih del</t>
  </si>
  <si>
    <t>Razna dodatna in nepredvidena dela. Obračun se bo vršil na podlagi dejansko porabljenega časa in materiala evidentiranega v gradbenem dnevniku in potrjenega od nadzornega organa (ocenjeno 10% zaključnih del).</t>
  </si>
  <si>
    <t>POPUST  - vpisati % / EUR</t>
  </si>
  <si>
    <t>PRESTAVITEV VODOVODA</t>
  </si>
  <si>
    <t xml:space="preserve">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 </t>
  </si>
  <si>
    <t>Obveščanje uporabnikov  preko  medijev in dela pri  zapiranju in odpiranju zasunov pri prevezavi, vse komplet</t>
  </si>
  <si>
    <t>SKUPAJ VREDNOST 2. GRADBENA DELA</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</si>
  <si>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prevezav in provizorijev, strošek pazljivega izkopa ob obstoječi podzemni komunalni infrastrukturi, ki se ohranja, rušenje podzemne komunalne infrastrukture, kjer je to predvideno, stroške izdelave vseh potrebnih meritev, pregledov, atestov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t>
  </si>
  <si>
    <t>Zakoličba osi trase cevovoda</t>
  </si>
  <si>
    <t>Strojni izkop zemljine v terenu III.- IV. ktg., z direktnim nakladanjem materiala na prevozno sredstvo. Obračun po dejansko izvršenih delih in v raščenem stanju</t>
  </si>
  <si>
    <t>Strojni izkop zemljine v terenu V.- VI. ktg., (pikiranje) z direktnim nakladanjem materiala na prevozno sredstvo. Obračun po dejansko izvršenih delih in v raščenem stanju</t>
  </si>
  <si>
    <t>Ročni izkop jarka na zahtevo nadzora z vpisom v gradbeni dnevnik z direktnim nakladanjem materiala na prevozno sredstvo. Obračun po dejansko izvršenih delih in v raščenem stanju (pazljiv izkop okoli obstoječih instalacij je zajet v enotnih cenah - glej odebeljeni tekst zgoraj)</t>
  </si>
  <si>
    <t xml:space="preserve">Planiranje in valjanje kanala s točnostjo +/- 3 cm v projektiranem naklonu </t>
  </si>
  <si>
    <t xml:space="preserve">Dobava in polaganje posteljice iz agregatnega materijala granulacije 0-4 mm v debelini plasti d=15 cm </t>
  </si>
  <si>
    <t>Dobava in izdelava zaščitnega nasipa z agregatnim materijalom granulacije 0-4 mm, do 30 cm nad temenom cevi</t>
  </si>
  <si>
    <t>Zasip kanalov z ustrezno pripravljenim izkopnim materialom (mleta kamnina fi do 45 mm). Zasip in utrjevanje v plasteh do 30 cm s komprimacijo. Stopnja zbitosti do 95 % po SPP</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</si>
  <si>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t>
  </si>
  <si>
    <t>Odvoz odvečnega materiala v predelavo gradbenih odpadkov. Obračun v raščenem stanju</t>
  </si>
  <si>
    <t>Polaganje PVC opozorilnega traku z induktivno nitko z napisom "POZOR VODOVOD" pred zasipom jarka (tudi skozi jaške)</t>
  </si>
  <si>
    <t>Dobava in postavitev zaščitne stigma cevi DN 200 mm, komplet z obbetoniranjem s porabo betona 0,10 m3/m'</t>
  </si>
  <si>
    <t>Čiščenje terena po končanih delih v širini 3,0 m</t>
  </si>
  <si>
    <t>Razna dodatna in nepredvidena dela. Obračun se bo vršil na podlagi dejansko porabljenega časa in materiala evidentiranega v gradbenem dnevniku in potrjenega od nadzornega organa (ocenjeno 10% gradbenih del).</t>
  </si>
  <si>
    <t>BETONSKA DELA</t>
  </si>
  <si>
    <t>SKUPAJ VREDNOST 3. BETONSKA DELA</t>
  </si>
  <si>
    <t>Izdelava armiranobetonskih jaškov velikosti 150/150/240 cm po projektiranih detajlih, komplet z opažanjem, razopažanjem, dobavo in vgradnjo LTŽ pokrova nosilnosti 400 kN z zaklepom in napisom VODOVOD ter vstopne lestve (pri globinah od pokrova do dna jaška nad 110 cm) komplet s polaganjem proda granulacije 16-32 mm na dno jarka ter izdelavo protizmrzovalne zaščite po detajlu iz STYRODUR plošč cca. 1m2 z vgradnjo kotnih profilov za pritrditev, vključno s potrebnim dodatnim izkopom za jašek, odvozom izkopnega materiala v predelavo gradbenih odpadkov, zasipom, vse komplet</t>
  </si>
  <si>
    <t>Dobava in izdelava betonskih sider na lomih cevovoda, komplet z opažanjem ter betonskimi deli, vse komplet</t>
  </si>
  <si>
    <t>Izdelava AB pete na dnu jaška pod T- komadom, vključno z opažem, vse komplet</t>
  </si>
  <si>
    <t>Razna dodatna in nepredvidena dela. Obračun se bo vršil na podlagi dejansko porabljenega časa in materiala evidentiranega v gradbenem dnevniku in potrjenega od nadzornega organa (ocenjeno 10% betonskih del).</t>
  </si>
  <si>
    <t>VODOINSTALACIJSKA  DELA</t>
  </si>
  <si>
    <t>SKUPAJ VREDNOST 4. VODOINSTALACIJSKA DELA</t>
  </si>
  <si>
    <t>Ves izbrani material mora biti pred pričetkom izvajanja del potrjen s strani upravljalca vodovoda. V cenah upoštevati dobavo in montažo v vsem pritrdilnim materialom, pripravljalnimi in zaključnimi deli.</t>
  </si>
  <si>
    <t>Cevi morajo biti izdelane na obojko v skladu s SIST EN 545:2007, z odgovarjajočimi spoji za različne primere vgradnje (STD, STD Ve, UNI Ve). Cevi morajo biti na zunanji stran zaščitene z aktivno galvansko zaščito, ki omogoča vgradnjo cevi tudi v agresivnejšo zemljo (z litino Zn + Al minimalne debeline 400 g/m2 in premazane z modrim epoksijem, na notranji strani pa s cementno oblogo.</t>
  </si>
  <si>
    <t>V ceni zajeti vse potrebne začasne prehode, izvedba potrebnih by passov, prevezav in provizorijev.</t>
  </si>
  <si>
    <t>Dobava in montaža PEHD cevi DN 90 mm, komplet s pritrdilnim in tesnilnim materialom za sanitarno pitno vodo</t>
  </si>
  <si>
    <t>Dobava in vgraditev kolen zaradi poteka trase, vse komplet</t>
  </si>
  <si>
    <t>Dobava in montaža zobatih spojk DN 90, komplet z vijačnim in tesnilnim materialom, vse komplet</t>
  </si>
  <si>
    <t>Dobava in montaža LTŽ  zasunov, komplet z vijačnim in tesnilnim materialom, vse komplet</t>
  </si>
  <si>
    <t>DN80 NP16 kratek</t>
  </si>
  <si>
    <t>Dobava in montaža LTŽ fazonskih kosov, komplet z vijačnim in tesnilnim materialom, vse komplet</t>
  </si>
  <si>
    <t>FF - DN80x800</t>
  </si>
  <si>
    <t>FF - DN80x700</t>
  </si>
  <si>
    <t>FF - DN80x300</t>
  </si>
  <si>
    <t>T - DN80-80</t>
  </si>
  <si>
    <t>ZRAČNIK DN80 z eno kroglo</t>
  </si>
  <si>
    <t>TESNILNA GUMA DN 80</t>
  </si>
  <si>
    <t>VIJAKI MATIČNI M 16x65 z matico eluksirani</t>
  </si>
  <si>
    <t>GUMI ZAKLJUČNA MANŠETA iz fi 200 na fi 90 mm</t>
  </si>
  <si>
    <t>Praznjenje ter ponovno polnjenje omrežja po odsekih, ter izvedba tlačnih preizkusov, vse komplet</t>
  </si>
  <si>
    <t>Dezinfekcija cevovoda s klornim šokom, bakteriološka analiza vode z izdajo potrdila ter izpiranje cevovoda, vse komplet</t>
  </si>
  <si>
    <t>Razna dodatna in nepredvidena dela. Obračun se bo vršil na podlagi dejansko porabljenega časa in materiala evidentiranega v gradbenem dnevniku in potrjenega od nadzornega organa (ocenjeno 10% vodoinstalacijskih del).</t>
  </si>
  <si>
    <t>III.</t>
  </si>
  <si>
    <t>VODOINSTALACIJSKA DELA</t>
  </si>
  <si>
    <t>SKUPAJ VREDNOST II. PRESTAVITEV VODOVODA</t>
  </si>
  <si>
    <t>REKAPITULACIJA II. PRESTAVITEV VODOVODA</t>
  </si>
  <si>
    <t>Ureditev zapore občinske ceste v času gradnje vodovodne instalacije, izdelava elaborata za pridobitev dovoljenja za zaporo ceste, stroški soglasja in zapore ceste,  vse komplet</t>
  </si>
  <si>
    <r>
      <t>Q Ø 80 11</t>
    </r>
    <r>
      <rPr>
        <sz val="11"/>
        <rFont val="Calibri"/>
        <family val="2"/>
        <charset val="238"/>
      </rPr>
      <t>⁰</t>
    </r>
  </si>
  <si>
    <r>
      <t>Q Ø 80 22</t>
    </r>
    <r>
      <rPr>
        <sz val="11"/>
        <rFont val="Calibri"/>
        <family val="2"/>
        <charset val="238"/>
      </rPr>
      <t>⁰</t>
    </r>
  </si>
  <si>
    <t>GRADBENA DELA (MOST BAČ)</t>
  </si>
  <si>
    <t>Izdelava PID - a za vsa izvedena dela v vrednosti 1,1 % del I - II</t>
  </si>
  <si>
    <t>Izdelava geodetskega posnetka novega stanja vključno z vsemi komunalnimi napravami v vrednosti 0,7 % del I - II</t>
  </si>
  <si>
    <t>SKUPAJ VREDNOST III. ZAKLJUČNA DELA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</si>
</sst>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S_I_T_-;\-* #,##0.00\ _S_I_T_-;_-* &quot;-&quot;??\ _S_I_T_-;_-@_-"/>
    <numFmt numFmtId="165" formatCode="_(* #,##0.00_);_(* \(#,##0.00\);_(* &quot;-&quot;??_);_(@_)"/>
    <numFmt numFmtId="166" formatCode="_-* #,##0\ _S_I_T_-;\-* #,##0\ _S_I_T_-;_-* &quot;-&quot;??\ _S_I_T_-;_-@_-"/>
    <numFmt numFmtId="167" formatCode="_-* #,##0.00\ _E_U_R_-;\-* #,##0.00\ _E_U_R_-;_-* &quot;-&quot;??\ _E_U_R_-;_-@_-"/>
    <numFmt numFmtId="168" formatCode="#,##0.000"/>
  </numFmts>
  <fonts count="31">
    <font>
      <sz val="9"/>
      <name val="Tahoma"/>
      <charset val="238"/>
    </font>
    <font>
      <b/>
      <sz val="12"/>
      <color indexed="8"/>
      <name val="SSPalatino"/>
      <charset val="238"/>
    </font>
    <font>
      <sz val="10"/>
      <name val="Arial CE"/>
      <charset val="238"/>
    </font>
    <font>
      <sz val="8"/>
      <color indexed="8"/>
      <name val="Tahoma"/>
      <family val="2"/>
    </font>
    <font>
      <b/>
      <sz val="8"/>
      <color indexed="8"/>
      <name val="Tahoma"/>
      <family val="2"/>
    </font>
    <font>
      <b/>
      <sz val="8"/>
      <color indexed="8"/>
      <name val="Tahoma"/>
      <family val="2"/>
      <charset val="238"/>
    </font>
    <font>
      <sz val="7"/>
      <name val="Tahoma"/>
      <family val="2"/>
    </font>
    <font>
      <sz val="7"/>
      <color indexed="8"/>
      <name val="Tahoma"/>
      <family val="2"/>
    </font>
    <font>
      <b/>
      <sz val="7"/>
      <color indexed="8"/>
      <name val="Tahoma"/>
      <family val="2"/>
    </font>
    <font>
      <b/>
      <sz val="7"/>
      <color indexed="8"/>
      <name val="Tahoma"/>
      <family val="2"/>
      <charset val="238"/>
    </font>
    <font>
      <sz val="7"/>
      <color indexed="8"/>
      <name val="Tahoma"/>
      <family val="2"/>
      <charset val="238"/>
    </font>
    <font>
      <sz val="7"/>
      <name val="Tahoma"/>
      <family val="2"/>
      <charset val="238"/>
    </font>
    <font>
      <b/>
      <sz val="7"/>
      <name val="Tahoma"/>
      <family val="2"/>
      <charset val="238"/>
    </font>
    <font>
      <sz val="11"/>
      <name val="Times New Roman CE"/>
      <charset val="238"/>
    </font>
    <font>
      <sz val="11"/>
      <color indexed="8"/>
      <name val="Calibri"/>
      <family val="2"/>
      <charset val="238"/>
    </font>
    <font>
      <sz val="10"/>
      <name val="Arial"/>
      <family val="2"/>
      <charset val="238"/>
    </font>
    <font>
      <sz val="10"/>
      <name val="Arial CE"/>
    </font>
    <font>
      <sz val="12"/>
      <name val="Courier"/>
      <family val="3"/>
    </font>
    <font>
      <sz val="11"/>
      <name val="Arial CE"/>
      <charset val="238"/>
    </font>
    <font>
      <sz val="11"/>
      <color theme="1"/>
      <name val="Calibri"/>
      <family val="2"/>
      <charset val="238"/>
      <scheme val="minor"/>
    </font>
    <font>
      <sz val="7"/>
      <color theme="1"/>
      <name val="Tahoma"/>
      <family val="2"/>
      <charset val="238"/>
    </font>
    <font>
      <b/>
      <sz val="7"/>
      <color theme="1"/>
      <name val="Tahoma"/>
      <family val="2"/>
      <charset val="238"/>
    </font>
    <font>
      <sz val="9"/>
      <name val="Tahoma"/>
      <family val="2"/>
      <charset val="238"/>
    </font>
    <font>
      <sz val="11"/>
      <name val="Times New Roman"/>
      <family val="1"/>
      <charset val="238"/>
    </font>
    <font>
      <sz val="10"/>
      <name val="Times New Roman CE"/>
      <charset val="238"/>
    </font>
    <font>
      <b/>
      <sz val="7"/>
      <color rgb="FF00B0F0"/>
      <name val="Tahoma"/>
      <family val="2"/>
      <charset val="238"/>
    </font>
    <font>
      <sz val="7"/>
      <color rgb="FF00B0F0"/>
      <name val="Tahoma"/>
      <family val="2"/>
      <charset val="238"/>
    </font>
    <font>
      <b/>
      <sz val="7"/>
      <color rgb="FF0000FF"/>
      <name val="Tahoma"/>
      <family val="2"/>
      <charset val="238"/>
    </font>
    <font>
      <sz val="7"/>
      <color rgb="FF0000FF"/>
      <name val="Tahoma"/>
      <family val="2"/>
      <charset val="238"/>
    </font>
    <font>
      <sz val="7"/>
      <color rgb="FF0000FF"/>
      <name val="Tahoma"/>
      <family val="2"/>
    </font>
    <font>
      <sz val="11"/>
      <name val="Calibri"/>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0">
    <xf numFmtId="0" fontId="0" fillId="0" borderId="0"/>
    <xf numFmtId="0" fontId="1" fillId="0" borderId="0"/>
    <xf numFmtId="0" fontId="15" fillId="0" borderId="0"/>
    <xf numFmtId="0" fontId="13" fillId="0" borderId="0"/>
    <xf numFmtId="0" fontId="2" fillId="0" borderId="0"/>
    <xf numFmtId="0" fontId="16" fillId="0" borderId="0"/>
    <xf numFmtId="0" fontId="2" fillId="0" borderId="0"/>
    <xf numFmtId="0" fontId="18" fillId="0" borderId="0"/>
    <xf numFmtId="0" fontId="16" fillId="0" borderId="0"/>
    <xf numFmtId="0" fontId="17" fillId="0" borderId="0"/>
    <xf numFmtId="0" fontId="19" fillId="0" borderId="0"/>
    <xf numFmtId="0" fontId="2" fillId="0" borderId="0"/>
    <xf numFmtId="0" fontId="19" fillId="0" borderId="0"/>
    <xf numFmtId="0" fontId="14" fillId="0" borderId="0"/>
    <xf numFmtId="0" fontId="15" fillId="0" borderId="0"/>
    <xf numFmtId="0" fontId="13" fillId="0" borderId="0"/>
    <xf numFmtId="0" fontId="15" fillId="0" borderId="0"/>
    <xf numFmtId="0" fontId="15" fillId="0" borderId="0" applyFill="0" applyBorder="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16" fillId="0" borderId="0" applyFont="0" applyFill="0" applyBorder="0" applyAlignment="0" applyProtection="0"/>
    <xf numFmtId="164" fontId="2" fillId="0" borderId="0" applyFont="0" applyFill="0" applyBorder="0" applyAlignment="0" applyProtection="0"/>
    <xf numFmtId="166" fontId="16" fillId="0" borderId="0" applyFont="0" applyFill="0" applyBorder="0" applyAlignment="0" applyProtection="0"/>
    <xf numFmtId="165" fontId="2" fillId="0" borderId="0" applyFont="0" applyFill="0" applyBorder="0" applyAlignment="0" applyProtection="0"/>
    <xf numFmtId="0" fontId="15" fillId="0" borderId="0"/>
    <xf numFmtId="9" fontId="22" fillId="0" borderId="0" applyFont="0" applyFill="0" applyBorder="0" applyAlignment="0" applyProtection="0"/>
    <xf numFmtId="0" fontId="2" fillId="0" borderId="0"/>
    <xf numFmtId="0" fontId="2" fillId="0" borderId="0"/>
    <xf numFmtId="0" fontId="2" fillId="0" borderId="0"/>
    <xf numFmtId="0" fontId="2" fillId="0" borderId="0"/>
    <xf numFmtId="0" fontId="23" fillId="0" borderId="0"/>
    <xf numFmtId="49" fontId="2" fillId="0" borderId="0"/>
    <xf numFmtId="0" fontId="24" fillId="0" borderId="0"/>
  </cellStyleXfs>
  <cellXfs count="235">
    <xf numFmtId="0" fontId="0" fillId="0" borderId="0" xfId="0"/>
    <xf numFmtId="0" fontId="4" fillId="0" borderId="0" xfId="0" applyFont="1" applyFill="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8"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10" fillId="0" borderId="0" xfId="0" quotePrefix="1" applyFont="1" applyFill="1" applyAlignment="1">
      <alignment horizontal="center" vertical="center" wrapText="1"/>
    </xf>
    <xf numFmtId="0" fontId="10" fillId="0" borderId="0" xfId="0" quotePrefix="1" applyFont="1" applyFill="1" applyAlignment="1">
      <alignment horizontal="left" vertical="center" wrapText="1"/>
    </xf>
    <xf numFmtId="0" fontId="10" fillId="0" borderId="0" xfId="0" applyFont="1" applyFill="1" applyAlignment="1">
      <alignment vertical="center" wrapText="1"/>
    </xf>
    <xf numFmtId="0" fontId="9" fillId="0" borderId="0" xfId="0" applyFont="1" applyFill="1" applyAlignment="1">
      <alignment vertical="center" wrapText="1"/>
    </xf>
    <xf numFmtId="0" fontId="9" fillId="0" borderId="0" xfId="0" quotePrefix="1"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1" fontId="8" fillId="0" borderId="8"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4" fontId="20" fillId="0" borderId="13" xfId="0" applyNumberFormat="1" applyFont="1" applyBorder="1" applyAlignment="1">
      <alignment horizontal="center" vertical="center" wrapText="1"/>
    </xf>
    <xf numFmtId="4" fontId="7" fillId="0" borderId="14" xfId="0" applyNumberFormat="1" applyFont="1" applyFill="1" applyBorder="1" applyAlignment="1">
      <alignment vertical="center" wrapText="1"/>
    </xf>
    <xf numFmtId="4" fontId="7" fillId="0" borderId="15" xfId="0" applyNumberFormat="1" applyFont="1" applyFill="1" applyBorder="1" applyAlignment="1">
      <alignment vertical="center" wrapText="1"/>
    </xf>
    <xf numFmtId="0" fontId="8" fillId="0" borderId="16" xfId="0" applyFont="1" applyFill="1" applyBorder="1" applyAlignment="1">
      <alignment horizontal="right" vertical="center" wrapText="1"/>
    </xf>
    <xf numFmtId="4" fontId="8" fillId="0" borderId="17" xfId="0" applyNumberFormat="1" applyFont="1" applyFill="1" applyBorder="1" applyAlignment="1">
      <alignment vertical="center" wrapText="1"/>
    </xf>
    <xf numFmtId="4" fontId="20" fillId="0" borderId="18" xfId="0" applyNumberFormat="1" applyFont="1" applyBorder="1" applyAlignment="1">
      <alignment horizontal="center" vertical="center" wrapText="1"/>
    </xf>
    <xf numFmtId="0" fontId="12" fillId="0" borderId="0" xfId="0" applyFont="1" applyAlignment="1">
      <alignment horizontal="center" vertical="center"/>
    </xf>
    <xf numFmtId="0" fontId="8" fillId="0" borderId="16" xfId="0" applyFont="1" applyFill="1" applyBorder="1" applyAlignment="1">
      <alignment vertical="center" wrapText="1"/>
    </xf>
    <xf numFmtId="0" fontId="10" fillId="0" borderId="1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0" xfId="0" applyFont="1" applyAlignment="1">
      <alignment horizontal="left" vertical="center"/>
    </xf>
    <xf numFmtId="0" fontId="11" fillId="0" borderId="0" xfId="0" applyFont="1"/>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24" xfId="0" applyFont="1" applyFill="1" applyBorder="1" applyAlignment="1">
      <alignment horizontal="center" vertical="center" wrapText="1"/>
    </xf>
    <xf numFmtId="0" fontId="12"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Alignment="1">
      <alignment vertical="center" wrapText="1"/>
    </xf>
    <xf numFmtId="0" fontId="10" fillId="0" borderId="3"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7" fillId="0" borderId="0" xfId="0" applyFont="1" applyFill="1" applyBorder="1" applyAlignment="1">
      <alignment horizontal="center" vertical="center" wrapText="1"/>
    </xf>
    <xf numFmtId="49" fontId="20" fillId="0" borderId="0" xfId="0" applyNumberFormat="1" applyFont="1" applyBorder="1" applyAlignment="1">
      <alignment vertical="center" wrapText="1"/>
    </xf>
    <xf numFmtId="4" fontId="20" fillId="0" borderId="0" xfId="0" applyNumberFormat="1" applyFont="1" applyBorder="1" applyAlignment="1">
      <alignment horizontal="center" vertical="center" wrapText="1"/>
    </xf>
    <xf numFmtId="0" fontId="10" fillId="0" borderId="0" xfId="0" applyFont="1" applyFill="1" applyBorder="1" applyAlignment="1">
      <alignment horizontal="center" vertical="center" wrapText="1"/>
    </xf>
    <xf numFmtId="4" fontId="7" fillId="0" borderId="0" xfId="0" applyNumberFormat="1" applyFont="1" applyFill="1" applyBorder="1" applyAlignment="1">
      <alignment vertical="center" wrapText="1"/>
    </xf>
    <xf numFmtId="4" fontId="7" fillId="0" borderId="24" xfId="0" applyNumberFormat="1" applyFont="1" applyFill="1" applyBorder="1" applyAlignment="1">
      <alignment vertical="center" wrapText="1"/>
    </xf>
    <xf numFmtId="4" fontId="8" fillId="0" borderId="25" xfId="0" applyNumberFormat="1" applyFont="1" applyFill="1" applyBorder="1" applyAlignment="1">
      <alignment horizontal="right" vertical="center" wrapText="1"/>
    </xf>
    <xf numFmtId="0" fontId="10" fillId="0" borderId="1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horizontal="left" vertical="center" wrapText="1"/>
    </xf>
    <xf numFmtId="0" fontId="9" fillId="2" borderId="0" xfId="0" quotePrefix="1" applyFont="1" applyFill="1" applyAlignment="1">
      <alignment horizontal="left"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Alignment="1">
      <alignment vertical="center" wrapText="1"/>
    </xf>
    <xf numFmtId="0" fontId="7" fillId="0" borderId="19" xfId="0" applyFont="1" applyFill="1" applyBorder="1" applyAlignment="1">
      <alignment horizontal="center" vertical="center" wrapText="1"/>
    </xf>
    <xf numFmtId="4" fontId="7" fillId="0" borderId="26" xfId="0" applyNumberFormat="1" applyFont="1" applyFill="1" applyBorder="1" applyAlignment="1">
      <alignment vertical="center" wrapText="1"/>
    </xf>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0" fontId="9" fillId="3" borderId="0" xfId="0" quotePrefix="1" applyFont="1" applyFill="1" applyAlignment="1">
      <alignment horizontal="left" vertical="center" wrapText="1"/>
    </xf>
    <xf numFmtId="0" fontId="10" fillId="3" borderId="0" xfId="0" quotePrefix="1" applyFont="1" applyFill="1" applyAlignment="1">
      <alignment horizontal="left" vertical="center" wrapText="1"/>
    </xf>
    <xf numFmtId="0" fontId="9" fillId="3" borderId="0" xfId="0" applyFont="1" applyFill="1" applyBorder="1" applyAlignment="1">
      <alignment horizontal="center" vertical="center" wrapText="1"/>
    </xf>
    <xf numFmtId="4" fontId="9" fillId="3" borderId="0" xfId="0" applyNumberFormat="1" applyFont="1" applyFill="1" applyBorder="1" applyAlignment="1">
      <alignment vertical="center" wrapText="1"/>
    </xf>
    <xf numFmtId="49" fontId="21" fillId="3" borderId="0" xfId="0" applyNumberFormat="1" applyFont="1" applyFill="1" applyBorder="1" applyAlignment="1">
      <alignment vertical="center" wrapText="1"/>
    </xf>
    <xf numFmtId="4" fontId="21" fillId="3" borderId="0" xfId="0" applyNumberFormat="1" applyFont="1" applyFill="1" applyBorder="1" applyAlignment="1">
      <alignment horizontal="center" vertical="center" wrapText="1"/>
    </xf>
    <xf numFmtId="0" fontId="11" fillId="0" borderId="18" xfId="0" applyFont="1" applyFill="1" applyBorder="1" applyAlignment="1">
      <alignment horizontal="left" vertical="center" wrapText="1"/>
    </xf>
    <xf numFmtId="4" fontId="7" fillId="0" borderId="25" xfId="0" applyNumberFormat="1" applyFont="1" applyFill="1" applyBorder="1" applyAlignment="1">
      <alignment vertical="center" wrapText="1"/>
    </xf>
    <xf numFmtId="0" fontId="10" fillId="0" borderId="0" xfId="0" applyFont="1" applyFill="1" applyAlignment="1">
      <alignment horizontal="left" vertical="center" wrapText="1"/>
    </xf>
    <xf numFmtId="0" fontId="9" fillId="5" borderId="0" xfId="0" applyFont="1" applyFill="1" applyBorder="1" applyAlignment="1">
      <alignment horizontal="center" vertical="center" wrapText="1"/>
    </xf>
    <xf numFmtId="0" fontId="9" fillId="5" borderId="0" xfId="0" applyFont="1" applyFill="1" applyBorder="1" applyAlignment="1">
      <alignment vertical="center" wrapText="1"/>
    </xf>
    <xf numFmtId="0" fontId="9" fillId="5" borderId="0" xfId="0" applyFont="1" applyFill="1" applyAlignment="1">
      <alignment vertical="center" wrapText="1"/>
    </xf>
    <xf numFmtId="0" fontId="9" fillId="5" borderId="0" xfId="0" quotePrefix="1" applyFont="1" applyFill="1" applyAlignment="1">
      <alignment horizontal="left" vertical="center" wrapText="1"/>
    </xf>
    <xf numFmtId="168" fontId="20" fillId="0" borderId="13" xfId="0" applyNumberFormat="1" applyFont="1" applyBorder="1" applyAlignment="1">
      <alignment horizontal="center" vertical="center" wrapText="1"/>
    </xf>
    <xf numFmtId="4" fontId="10" fillId="0" borderId="37" xfId="0" applyNumberFormat="1" applyFont="1" applyFill="1" applyBorder="1" applyAlignment="1">
      <alignment vertical="center" wrapText="1"/>
    </xf>
    <xf numFmtId="10" fontId="10" fillId="0" borderId="39" xfId="32" applyNumberFormat="1" applyFont="1" applyFill="1" applyBorder="1" applyAlignment="1">
      <alignment vertical="center" wrapText="1"/>
    </xf>
    <xf numFmtId="4" fontId="9" fillId="0" borderId="38" xfId="0" applyNumberFormat="1" applyFont="1" applyFill="1" applyBorder="1" applyAlignment="1">
      <alignment vertical="center" wrapText="1"/>
    </xf>
    <xf numFmtId="0" fontId="9" fillId="0" borderId="0" xfId="0" applyFont="1" applyFill="1" applyBorder="1" applyAlignment="1">
      <alignment horizontal="right" vertical="center" wrapText="1"/>
    </xf>
    <xf numFmtId="4" fontId="9" fillId="0" borderId="0" xfId="0" applyNumberFormat="1" applyFont="1" applyFill="1" applyBorder="1" applyAlignment="1">
      <alignment horizontal="center" vertical="center" wrapText="1"/>
    </xf>
    <xf numFmtId="0" fontId="26" fillId="0" borderId="0" xfId="0" applyFont="1" applyFill="1" applyAlignment="1">
      <alignment vertical="center" wrapText="1"/>
    </xf>
    <xf numFmtId="0" fontId="25" fillId="0" borderId="0" xfId="0" applyFont="1" applyFill="1" applyAlignment="1">
      <alignment vertical="center" wrapText="1"/>
    </xf>
    <xf numFmtId="0" fontId="11" fillId="0" borderId="0" xfId="0" applyFont="1" applyFill="1" applyAlignment="1">
      <alignment vertical="center" wrapText="1"/>
    </xf>
    <xf numFmtId="0" fontId="28" fillId="0" borderId="0" xfId="0" quotePrefix="1" applyFont="1" applyFill="1" applyAlignment="1">
      <alignment horizontal="center" vertical="center" wrapText="1"/>
    </xf>
    <xf numFmtId="0" fontId="28" fillId="0" borderId="0" xfId="0" quotePrefix="1"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27" fillId="0" borderId="0" xfId="0" applyFont="1" applyFill="1" applyAlignment="1">
      <alignment vertical="center" wrapText="1"/>
    </xf>
    <xf numFmtId="0" fontId="27" fillId="0" borderId="0" xfId="0" quotePrefix="1" applyFont="1" applyFill="1" applyAlignment="1">
      <alignment horizontal="left" vertical="center" wrapText="1"/>
    </xf>
    <xf numFmtId="0" fontId="29" fillId="0" borderId="0" xfId="0" applyFont="1" applyAlignment="1">
      <alignment horizontal="center" vertical="center"/>
    </xf>
    <xf numFmtId="0" fontId="29" fillId="0" borderId="0" xfId="0" applyFont="1" applyAlignment="1">
      <alignment vertical="center"/>
    </xf>
    <xf numFmtId="0" fontId="27" fillId="0" borderId="0" xfId="0" applyFont="1" applyFill="1" applyAlignment="1">
      <alignment horizontal="center" vertical="center" wrapText="1"/>
    </xf>
    <xf numFmtId="0" fontId="27"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wrapText="1"/>
    </xf>
    <xf numFmtId="0" fontId="27" fillId="0" borderId="0" xfId="0" applyFont="1" applyFill="1" applyBorder="1" applyAlignment="1">
      <alignment horizontal="right" vertical="center" wrapText="1"/>
    </xf>
    <xf numFmtId="4" fontId="28" fillId="0" borderId="0" xfId="0" applyNumberFormat="1" applyFont="1" applyFill="1" applyBorder="1" applyAlignment="1">
      <alignment vertical="center" wrapText="1"/>
    </xf>
    <xf numFmtId="4" fontId="27" fillId="0" borderId="0" xfId="0" applyNumberFormat="1" applyFont="1" applyFill="1" applyBorder="1" applyAlignment="1">
      <alignment vertical="center" wrapText="1"/>
    </xf>
    <xf numFmtId="0" fontId="12" fillId="0" borderId="0" xfId="0" applyFont="1" applyFill="1" applyBorder="1" applyAlignment="1">
      <alignment horizontal="justify" vertical="center" wrapText="1"/>
    </xf>
    <xf numFmtId="0" fontId="12" fillId="3" borderId="0" xfId="0" applyFont="1" applyFill="1" applyAlignment="1">
      <alignment horizontal="center" vertical="center" wrapText="1"/>
    </xf>
    <xf numFmtId="0" fontId="12" fillId="3" borderId="0" xfId="0" applyFont="1" applyFill="1" applyAlignment="1">
      <alignment horizontal="left" vertical="center" wrapText="1"/>
    </xf>
    <xf numFmtId="0" fontId="12" fillId="3" borderId="0" xfId="0" quotePrefix="1" applyFont="1" applyFill="1" applyAlignment="1">
      <alignment horizontal="left" vertical="center" wrapText="1"/>
    </xf>
    <xf numFmtId="0" fontId="11" fillId="3" borderId="0" xfId="0" quotePrefix="1" applyFont="1" applyFill="1" applyAlignment="1">
      <alignment horizontal="left"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vertical="center" wrapText="1"/>
    </xf>
    <xf numFmtId="0" fontId="12" fillId="2" borderId="0" xfId="0" applyFont="1" applyFill="1" applyAlignment="1">
      <alignment vertical="center" wrapText="1"/>
    </xf>
    <xf numFmtId="0" fontId="12" fillId="2" borderId="0" xfId="0" quotePrefix="1" applyFont="1" applyFill="1" applyAlignment="1">
      <alignment horizontal="left" vertical="center" wrapText="1"/>
    </xf>
    <xf numFmtId="0" fontId="12" fillId="0" borderId="0" xfId="0" applyFont="1" applyFill="1" applyAlignment="1">
      <alignmen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4" fontId="12" fillId="0" borderId="5" xfId="0" applyNumberFormat="1"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7" xfId="0" applyFont="1" applyFill="1" applyBorder="1" applyAlignment="1">
      <alignment horizontal="center" vertical="center" wrapText="1"/>
    </xf>
    <xf numFmtId="1" fontId="12" fillId="0" borderId="8"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4" fontId="11" fillId="0" borderId="13" xfId="0" applyNumberFormat="1" applyFont="1" applyBorder="1" applyAlignment="1">
      <alignment horizontal="center" vertical="center" wrapText="1"/>
    </xf>
    <xf numFmtId="0" fontId="11" fillId="0" borderId="23" xfId="0" applyFont="1" applyFill="1" applyBorder="1" applyAlignment="1">
      <alignment horizontal="center" vertical="center" wrapText="1"/>
    </xf>
    <xf numFmtId="4" fontId="11" fillId="0" borderId="14" xfId="0" applyNumberFormat="1" applyFont="1" applyFill="1" applyBorder="1" applyAlignment="1">
      <alignment vertical="center" wrapText="1"/>
    </xf>
    <xf numFmtId="4" fontId="11" fillId="0" borderId="15" xfId="0" applyNumberFormat="1" applyFont="1" applyFill="1" applyBorder="1" applyAlignment="1">
      <alignment vertical="center" wrapText="1"/>
    </xf>
    <xf numFmtId="4" fontId="11" fillId="0" borderId="24" xfId="0" applyNumberFormat="1" applyFont="1" applyFill="1" applyBorder="1" applyAlignment="1">
      <alignment vertical="center" wrapText="1"/>
    </xf>
    <xf numFmtId="0" fontId="11" fillId="0" borderId="16" xfId="0" applyFont="1" applyFill="1" applyBorder="1" applyAlignment="1">
      <alignment horizontal="center" vertical="center" wrapText="1"/>
    </xf>
    <xf numFmtId="4" fontId="11" fillId="0" borderId="25" xfId="0" applyNumberFormat="1" applyFont="1" applyFill="1" applyBorder="1" applyAlignment="1">
      <alignment vertical="center" wrapText="1"/>
    </xf>
    <xf numFmtId="4" fontId="12" fillId="0" borderId="38" xfId="0" applyNumberFormat="1" applyFont="1" applyFill="1" applyBorder="1" applyAlignment="1">
      <alignment vertical="center" wrapText="1"/>
    </xf>
    <xf numFmtId="0" fontId="11" fillId="0" borderId="0" xfId="0" quotePrefix="1" applyFont="1" applyFill="1" applyAlignment="1">
      <alignment horizontal="center" vertical="center" wrapText="1"/>
    </xf>
    <xf numFmtId="0" fontId="11" fillId="0" borderId="0" xfId="0" quotePrefix="1" applyFont="1" applyFill="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quotePrefix="1" applyFont="1" applyFill="1" applyAlignment="1">
      <alignment horizontal="left" vertical="center" wrapText="1"/>
    </xf>
    <xf numFmtId="0" fontId="12" fillId="3" borderId="0" xfId="0" applyFont="1" applyFill="1" applyBorder="1" applyAlignment="1">
      <alignment horizontal="center" vertical="center" wrapText="1"/>
    </xf>
    <xf numFmtId="4" fontId="12" fillId="3" borderId="0" xfId="0" applyNumberFormat="1" applyFont="1" applyFill="1" applyBorder="1" applyAlignment="1">
      <alignment vertical="center" wrapText="1"/>
    </xf>
    <xf numFmtId="0" fontId="11" fillId="0" borderId="0" xfId="0" applyFont="1" applyFill="1" applyBorder="1" applyAlignment="1">
      <alignment horizontal="center" vertical="center" wrapText="1"/>
    </xf>
    <xf numFmtId="49" fontId="11" fillId="0" borderId="0" xfId="0" applyNumberFormat="1" applyFont="1" applyBorder="1" applyAlignment="1">
      <alignment vertical="center" wrapText="1"/>
    </xf>
    <xf numFmtId="4" fontId="11" fillId="0" borderId="0" xfId="0" applyNumberFormat="1" applyFont="1" applyBorder="1" applyAlignment="1">
      <alignment horizontal="center" vertical="center" wrapText="1"/>
    </xf>
    <xf numFmtId="4" fontId="11" fillId="0" borderId="0" xfId="0" applyNumberFormat="1" applyFont="1" applyFill="1" applyBorder="1" applyAlignment="1">
      <alignment vertical="center" wrapText="1"/>
    </xf>
    <xf numFmtId="0" fontId="12" fillId="0" borderId="16" xfId="0" applyFont="1" applyFill="1" applyBorder="1" applyAlignment="1">
      <alignment vertical="center" wrapText="1"/>
    </xf>
    <xf numFmtId="0" fontId="11" fillId="0" borderId="1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2" fillId="0" borderId="0" xfId="0" applyFont="1" applyFill="1" applyBorder="1" applyAlignment="1">
      <alignment horizontal="justify" vertical="center" wrapText="1"/>
    </xf>
    <xf numFmtId="0" fontId="12" fillId="0" borderId="0" xfId="0" applyFont="1" applyFill="1" applyBorder="1" applyAlignment="1">
      <alignment horizontal="left" vertical="center"/>
    </xf>
    <xf numFmtId="0" fontId="9" fillId="0" borderId="0" xfId="0" applyFont="1" applyFill="1" applyAlignment="1">
      <alignment horizontal="left" vertical="center" wrapText="1"/>
    </xf>
    <xf numFmtId="4" fontId="10" fillId="0" borderId="32" xfId="0" applyNumberFormat="1" applyFont="1" applyFill="1" applyBorder="1" applyAlignment="1">
      <alignment horizontal="center" vertical="center" wrapText="1"/>
    </xf>
    <xf numFmtId="4" fontId="10" fillId="0" borderId="31" xfId="0" applyNumberFormat="1" applyFont="1" applyFill="1" applyBorder="1" applyAlignment="1">
      <alignment horizontal="center" vertical="center" wrapText="1"/>
    </xf>
    <xf numFmtId="0" fontId="8" fillId="0" borderId="29" xfId="0" applyFont="1" applyFill="1" applyBorder="1" applyAlignment="1">
      <alignment horizontal="right" vertical="center" wrapText="1"/>
    </xf>
    <xf numFmtId="0" fontId="8" fillId="0" borderId="17" xfId="0" applyFont="1" applyFill="1" applyBorder="1" applyAlignment="1">
      <alignment horizontal="right" vertical="center" wrapText="1"/>
    </xf>
    <xf numFmtId="49" fontId="21" fillId="3" borderId="0" xfId="0" applyNumberFormat="1" applyFont="1" applyFill="1" applyBorder="1" applyAlignment="1">
      <alignment horizontal="center" vertical="center" wrapText="1"/>
    </xf>
    <xf numFmtId="4" fontId="9" fillId="0" borderId="35"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8" fillId="0" borderId="2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0" fillId="0" borderId="41" xfId="0" applyFont="1" applyFill="1" applyBorder="1" applyAlignment="1">
      <alignment vertical="center" wrapText="1"/>
    </xf>
    <xf numFmtId="0" fontId="10" fillId="0" borderId="42" xfId="0" applyFont="1" applyFill="1" applyBorder="1" applyAlignment="1">
      <alignment vertical="center" wrapText="1"/>
    </xf>
    <xf numFmtId="0" fontId="10" fillId="0" borderId="43" xfId="0" applyFont="1" applyFill="1" applyBorder="1" applyAlignment="1">
      <alignment vertical="center" wrapText="1"/>
    </xf>
    <xf numFmtId="0" fontId="11" fillId="0" borderId="0" xfId="0" applyFont="1" applyAlignment="1">
      <alignment horizontal="left" vertical="center"/>
    </xf>
    <xf numFmtId="0" fontId="11" fillId="0" borderId="1" xfId="0" applyFont="1" applyBorder="1" applyAlignment="1">
      <alignment horizontal="center" vertical="center"/>
    </xf>
    <xf numFmtId="0" fontId="10" fillId="0" borderId="27" xfId="0" applyFont="1" applyFill="1" applyBorder="1" applyAlignment="1">
      <alignment horizontal="right" vertical="center" wrapText="1"/>
    </xf>
    <xf numFmtId="0" fontId="10" fillId="0" borderId="1"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9" fillId="0" borderId="3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10" fillId="0" borderId="8" xfId="0" applyFont="1" applyFill="1" applyBorder="1" applyAlignment="1">
      <alignment horizontal="right" vertical="center" wrapText="1"/>
    </xf>
    <xf numFmtId="0" fontId="10" fillId="0" borderId="36" xfId="0" applyFont="1" applyFill="1" applyBorder="1" applyAlignment="1">
      <alignment horizontal="right" vertical="center" wrapText="1"/>
    </xf>
    <xf numFmtId="0" fontId="10" fillId="0" borderId="37" xfId="0" applyFont="1" applyFill="1" applyBorder="1" applyAlignment="1">
      <alignment horizontal="right" vertical="center" wrapText="1"/>
    </xf>
    <xf numFmtId="4" fontId="10" fillId="0" borderId="1"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4" fontId="9" fillId="0" borderId="34"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0" fontId="9" fillId="0" borderId="33" xfId="0" applyFont="1" applyFill="1" applyBorder="1" applyAlignment="1">
      <alignment horizontal="right" vertical="center" wrapText="1"/>
    </xf>
    <xf numFmtId="0" fontId="9" fillId="0" borderId="34" xfId="0" applyFont="1" applyFill="1" applyBorder="1" applyAlignment="1">
      <alignment horizontal="right" vertical="center" wrapText="1"/>
    </xf>
    <xf numFmtId="0" fontId="9" fillId="0" borderId="11" xfId="0" applyFont="1" applyFill="1" applyBorder="1" applyAlignment="1">
      <alignment horizontal="right" vertical="center" wrapText="1"/>
    </xf>
    <xf numFmtId="4" fontId="10" fillId="0" borderId="42" xfId="0" applyNumberFormat="1" applyFont="1" applyFill="1" applyBorder="1" applyAlignment="1">
      <alignment horizontal="center" vertical="center" wrapText="1"/>
    </xf>
    <xf numFmtId="4" fontId="10" fillId="0" borderId="43"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0" fontId="9" fillId="4" borderId="0" xfId="0" applyFont="1" applyFill="1" applyAlignment="1">
      <alignment horizontal="center" vertical="center" wrapText="1"/>
    </xf>
    <xf numFmtId="0" fontId="12" fillId="4" borderId="0" xfId="0" applyFont="1" applyFill="1" applyAlignment="1">
      <alignment horizontal="center" vertical="center"/>
    </xf>
    <xf numFmtId="4" fontId="9" fillId="0" borderId="29" xfId="0" applyNumberFormat="1" applyFont="1" applyFill="1" applyBorder="1" applyAlignment="1">
      <alignment horizontal="center" vertical="center" wrapText="1"/>
    </xf>
    <xf numFmtId="4" fontId="9" fillId="0" borderId="17" xfId="0" applyNumberFormat="1" applyFont="1" applyFill="1" applyBorder="1" applyAlignment="1">
      <alignment horizontal="center" vertical="center" wrapText="1"/>
    </xf>
    <xf numFmtId="0" fontId="12" fillId="0" borderId="28" xfId="0" applyFont="1" applyFill="1" applyBorder="1" applyAlignment="1">
      <alignment horizontal="right" vertical="center" wrapText="1"/>
    </xf>
    <xf numFmtId="0" fontId="12" fillId="0" borderId="29" xfId="0" applyFont="1" applyFill="1" applyBorder="1" applyAlignment="1">
      <alignment horizontal="right" vertical="center" wrapText="1"/>
    </xf>
    <xf numFmtId="0" fontId="12" fillId="0" borderId="17" xfId="0" applyFont="1" applyFill="1" applyBorder="1" applyAlignment="1">
      <alignment horizontal="right" vertical="center" wrapText="1"/>
    </xf>
    <xf numFmtId="4" fontId="11" fillId="0" borderId="32" xfId="0" applyNumberFormat="1" applyFont="1" applyFill="1" applyBorder="1" applyAlignment="1">
      <alignment horizontal="center" vertical="center" wrapText="1"/>
    </xf>
    <xf numFmtId="4" fontId="11" fillId="0" borderId="3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0" borderId="28" xfId="0" applyFont="1" applyFill="1" applyBorder="1" applyAlignment="1">
      <alignment horizontal="right" vertical="center" wrapText="1"/>
    </xf>
    <xf numFmtId="0" fontId="9" fillId="0" borderId="29" xfId="0" applyFont="1" applyFill="1" applyBorder="1" applyAlignment="1">
      <alignment horizontal="right" vertical="center" wrapText="1"/>
    </xf>
    <xf numFmtId="0" fontId="9" fillId="0" borderId="17" xfId="0" applyFont="1" applyFill="1" applyBorder="1" applyAlignment="1">
      <alignment horizontal="right" vertical="center" wrapText="1"/>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4" fillId="0" borderId="1" xfId="0" applyFont="1" applyFill="1" applyBorder="1" applyAlignment="1">
      <alignment vertical="center" wrapText="1"/>
    </xf>
    <xf numFmtId="0" fontId="5" fillId="0" borderId="0" xfId="0" applyFont="1" applyFill="1" applyBorder="1" applyAlignment="1">
      <alignment horizontal="center" vertical="center" wrapText="1"/>
    </xf>
    <xf numFmtId="0" fontId="11" fillId="0" borderId="30" xfId="0" applyFont="1" applyFill="1" applyBorder="1" applyAlignment="1">
      <alignment vertical="center" wrapText="1"/>
    </xf>
    <xf numFmtId="0" fontId="11" fillId="0" borderId="2" xfId="0" applyFont="1" applyFill="1" applyBorder="1" applyAlignment="1">
      <alignment vertical="center" wrapText="1"/>
    </xf>
    <xf numFmtId="0" fontId="11" fillId="0" borderId="31" xfId="0" applyFont="1" applyFill="1" applyBorder="1" applyAlignment="1">
      <alignment vertical="center" wrapText="1"/>
    </xf>
    <xf numFmtId="4" fontId="11" fillId="0" borderId="2" xfId="0" applyNumberFormat="1" applyFont="1" applyFill="1" applyBorder="1" applyAlignment="1">
      <alignment horizontal="center" vertical="center" wrapText="1"/>
    </xf>
    <xf numFmtId="49" fontId="12" fillId="3" borderId="0" xfId="0" applyNumberFormat="1"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7" xfId="0" applyFont="1" applyFill="1" applyBorder="1" applyAlignment="1">
      <alignment horizontal="center" vertical="center" wrapText="1"/>
    </xf>
    <xf numFmtId="4" fontId="12" fillId="0" borderId="29" xfId="0" applyNumberFormat="1"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0" fontId="11" fillId="0" borderId="3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2" fillId="0" borderId="28" xfId="0" applyFont="1" applyFill="1" applyBorder="1" applyAlignment="1">
      <alignment horizontal="center" vertical="center" wrapText="1"/>
    </xf>
  </cellXfs>
  <cellStyles count="40">
    <cellStyle name="naslov2" xfId="1"/>
    <cellStyle name="Navadno" xfId="0" builtinId="0"/>
    <cellStyle name="Navadno 11" xfId="2"/>
    <cellStyle name="Navadno 17" xfId="35"/>
    <cellStyle name="Navadno 2" xfId="3"/>
    <cellStyle name="Navadno 2 2" xfId="4"/>
    <cellStyle name="Navadno 2 2 2" xfId="5"/>
    <cellStyle name="Navadno 2 3" xfId="6"/>
    <cellStyle name="Navadno 2 48" xfId="7"/>
    <cellStyle name="Navadno 2 5" xfId="8"/>
    <cellStyle name="Navadno 2 6" xfId="9"/>
    <cellStyle name="Navadno 21" xfId="34"/>
    <cellStyle name="Navadno 24" xfId="33"/>
    <cellStyle name="Navadno 25" xfId="36"/>
    <cellStyle name="Navadno 3" xfId="10"/>
    <cellStyle name="Navadno 3 2" xfId="11"/>
    <cellStyle name="Navadno 3 2 2" xfId="12"/>
    <cellStyle name="Navadno 4" xfId="37"/>
    <cellStyle name="Navadno 5_POPIS GO del - PRIZIDEK 12.11.2012" xfId="13"/>
    <cellStyle name="Navadno 6 2" xfId="31"/>
    <cellStyle name="Navadno 9" xfId="14"/>
    <cellStyle name="Normal 2" xfId="15"/>
    <cellStyle name="Normal 3" xfId="16"/>
    <cellStyle name="Normal 3 2" xfId="39"/>
    <cellStyle name="Normal 6" xfId="38"/>
    <cellStyle name="Normal_1.3.2" xfId="17"/>
    <cellStyle name="Odstotek" xfId="32" builtinId="5"/>
    <cellStyle name="Vejica 2" xfId="18"/>
    <cellStyle name="Vejica 2 2" xfId="19"/>
    <cellStyle name="Vejica 2 2 2" xfId="20"/>
    <cellStyle name="Vejica 2 2 3" xfId="21"/>
    <cellStyle name="Vejica 2 2 3 2" xfId="22"/>
    <cellStyle name="Vejica 2 3" xfId="23"/>
    <cellStyle name="Vejica 2 3 2" xfId="24"/>
    <cellStyle name="Vejica 2 4" xfId="25"/>
    <cellStyle name="Vejica 2 4 2" xfId="26"/>
    <cellStyle name="Vejica 3" xfId="27"/>
    <cellStyle name="Vejica 3 3" xfId="28"/>
    <cellStyle name="Vejica 3 4" xfId="29"/>
    <cellStyle name="Vejica 4 4" xfId="30"/>
  </cellStyles>
  <dxfs count="0"/>
  <tableStyles count="0" defaultTableStyle="TableStyleMedium9" defaultPivotStyle="PivotStyleLight16"/>
  <colors>
    <mruColors>
      <color rgb="FF0000FF"/>
      <color rgb="FF8EC26A"/>
      <color rgb="FFE5B8B7"/>
      <color rgb="FFE5C2B7"/>
      <color rgb="FF9DBC58"/>
      <color rgb="FFA7C3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3190875</xdr:colOff>
          <xdr:row>0</xdr:row>
          <xdr:rowOff>0</xdr:rowOff>
        </xdr:from>
        <xdr:to>
          <xdr:col>5</xdr:col>
          <xdr:colOff>981075</xdr:colOff>
          <xdr:row>0</xdr:row>
          <xdr:rowOff>0</xdr:rowOff>
        </xdr:to>
        <xdr:sp macro="" textlink="">
          <xdr:nvSpPr>
            <xdr:cNvPr id="20666" name="Object 1210" hidden="1">
              <a:extLst>
                <a:ext uri="{63B3BB69-23CF-44E3-9099-C40C66FF867C}">
                  <a14:compatExt spid="_x0000_s20666"/>
                </a:ext>
                <a:ext uri="{FF2B5EF4-FFF2-40B4-BE49-F238E27FC236}">
                  <a16:creationId xmlns:a16="http://schemas.microsoft.com/office/drawing/2014/main" xmlns="" id="{00000000-0008-0000-0000-0000BA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8"/>
  <sheetViews>
    <sheetView tabSelected="1" topLeftCell="A229" zoomScale="120" zoomScaleNormal="120" workbookViewId="0">
      <selection sqref="A1:B1"/>
    </sheetView>
  </sheetViews>
  <sheetFormatPr defaultRowHeight="9"/>
  <cols>
    <col min="1" max="1" width="6.140625" style="10" customWidth="1"/>
    <col min="2" max="2" width="50" style="11" customWidth="1"/>
    <col min="3" max="3" width="9.42578125" style="11" customWidth="1"/>
    <col min="4" max="4" width="7.140625" style="11" customWidth="1"/>
    <col min="5" max="5" width="14.140625" style="11" customWidth="1"/>
    <col min="6" max="6" width="16.28515625" style="11" customWidth="1"/>
    <col min="7" max="16384" width="9.140625" style="11"/>
  </cols>
  <sheetData>
    <row r="1" spans="1:6" s="12" customFormat="1" ht="15.95" customHeight="1">
      <c r="A1" s="216" t="s">
        <v>11</v>
      </c>
      <c r="B1" s="216"/>
      <c r="C1" s="1"/>
      <c r="D1" s="1"/>
      <c r="E1" s="2"/>
      <c r="F1" s="2"/>
    </row>
    <row r="2" spans="1:6" s="13" customFormat="1" ht="15.95" customHeight="1">
      <c r="A2" s="217" t="s">
        <v>12</v>
      </c>
      <c r="B2" s="217"/>
      <c r="C2" s="217" t="s">
        <v>13</v>
      </c>
      <c r="D2" s="217"/>
      <c r="E2" s="217"/>
      <c r="F2" s="217"/>
    </row>
    <row r="3" spans="1:6" s="13" customFormat="1" ht="15.95" customHeight="1">
      <c r="A3" s="218" t="s">
        <v>14</v>
      </c>
      <c r="B3" s="218"/>
      <c r="C3" s="218" t="s">
        <v>16</v>
      </c>
      <c r="D3" s="218"/>
      <c r="E3" s="218"/>
      <c r="F3" s="218"/>
    </row>
    <row r="4" spans="1:6" s="13" customFormat="1" ht="9.75" customHeight="1">
      <c r="A4" s="4"/>
      <c r="B4" s="3"/>
      <c r="C4" s="3"/>
      <c r="D4" s="3"/>
      <c r="E4" s="3"/>
      <c r="F4" s="3"/>
    </row>
    <row r="5" spans="1:6" s="12" customFormat="1" ht="15.95" customHeight="1">
      <c r="A5" s="216" t="s">
        <v>15</v>
      </c>
      <c r="B5" s="216"/>
      <c r="C5" s="1"/>
      <c r="D5" s="1"/>
      <c r="E5" s="1"/>
      <c r="F5" s="2"/>
    </row>
    <row r="6" spans="1:6" s="13" customFormat="1" ht="15.95" customHeight="1">
      <c r="A6" s="217" t="s">
        <v>71</v>
      </c>
      <c r="B6" s="217"/>
      <c r="C6" s="5" t="s">
        <v>13</v>
      </c>
      <c r="D6" s="220" t="s">
        <v>72</v>
      </c>
      <c r="E6" s="220"/>
      <c r="F6" s="220"/>
    </row>
    <row r="7" spans="1:6" s="3" customFormat="1" ht="15.95" customHeight="1">
      <c r="A7" s="218" t="s">
        <v>74</v>
      </c>
      <c r="B7" s="218"/>
      <c r="C7" s="6" t="s">
        <v>16</v>
      </c>
      <c r="D7" s="219" t="s">
        <v>73</v>
      </c>
      <c r="E7" s="219"/>
      <c r="F7" s="219"/>
    </row>
    <row r="8" spans="1:6" s="13" customFormat="1" ht="13.5" customHeight="1">
      <c r="A8" s="7"/>
      <c r="B8" s="7"/>
      <c r="C8" s="8"/>
      <c r="D8" s="8"/>
      <c r="E8" s="8"/>
      <c r="F8" s="8"/>
    </row>
    <row r="9" spans="1:6" s="13" customFormat="1" ht="18" customHeight="1">
      <c r="A9" s="221" t="s">
        <v>75</v>
      </c>
      <c r="B9" s="221"/>
      <c r="C9" s="221"/>
      <c r="D9" s="221"/>
      <c r="E9" s="221"/>
      <c r="F9" s="221"/>
    </row>
    <row r="10" spans="1:6" s="13" customFormat="1" ht="12" customHeight="1">
      <c r="A10" s="7"/>
      <c r="B10" s="7"/>
      <c r="C10" s="8"/>
      <c r="D10" s="8"/>
      <c r="E10" s="8"/>
      <c r="F10" s="8"/>
    </row>
    <row r="11" spans="1:6" s="13" customFormat="1" ht="15.95" customHeight="1">
      <c r="A11" s="212" t="s">
        <v>41</v>
      </c>
      <c r="B11" s="212"/>
      <c r="C11" s="212"/>
      <c r="D11" s="212"/>
      <c r="E11" s="212"/>
      <c r="F11" s="212"/>
    </row>
    <row r="12" spans="1:6" s="13" customFormat="1" ht="12" customHeight="1">
      <c r="A12" s="9"/>
      <c r="B12" s="9"/>
      <c r="C12" s="9"/>
      <c r="D12" s="9"/>
      <c r="E12" s="9"/>
      <c r="F12" s="9"/>
    </row>
    <row r="13" spans="1:6" s="17" customFormat="1" ht="14.25" customHeight="1">
      <c r="A13" s="78" t="s">
        <v>25</v>
      </c>
      <c r="B13" s="79" t="s">
        <v>43</v>
      </c>
      <c r="C13" s="80"/>
      <c r="D13" s="80"/>
      <c r="E13" s="81"/>
      <c r="F13" s="81"/>
    </row>
    <row r="14" spans="1:6" s="17" customFormat="1" ht="8.25" customHeight="1">
      <c r="A14" s="15"/>
      <c r="B14" s="16"/>
      <c r="C14" s="16"/>
      <c r="D14" s="16"/>
      <c r="E14" s="16"/>
      <c r="F14" s="16"/>
    </row>
    <row r="15" spans="1:6" s="17" customFormat="1" ht="64.5" customHeight="1">
      <c r="A15" s="15"/>
      <c r="B15" s="164" t="s">
        <v>77</v>
      </c>
      <c r="C15" s="164"/>
      <c r="D15" s="164"/>
      <c r="E15" s="164"/>
      <c r="F15" s="16"/>
    </row>
    <row r="16" spans="1:6" s="17" customFormat="1" ht="93.75" customHeight="1">
      <c r="A16" s="15"/>
      <c r="B16" s="164" t="s">
        <v>78</v>
      </c>
      <c r="C16" s="164"/>
      <c r="D16" s="164"/>
      <c r="E16" s="164"/>
      <c r="F16" s="16"/>
    </row>
    <row r="17" spans="1:6" s="18" customFormat="1" ht="14.25" customHeight="1">
      <c r="A17" s="89"/>
      <c r="B17" s="90" t="s">
        <v>76</v>
      </c>
      <c r="C17" s="91" t="s">
        <v>69</v>
      </c>
      <c r="D17" s="92"/>
      <c r="E17" s="92"/>
      <c r="F17" s="92"/>
    </row>
    <row r="18" spans="1:6" s="18" customFormat="1" ht="14.25" customHeight="1">
      <c r="A18" s="53"/>
      <c r="B18" s="54"/>
      <c r="D18" s="19"/>
      <c r="E18" s="19"/>
      <c r="F18" s="19"/>
    </row>
    <row r="19" spans="1:6" s="18" customFormat="1" ht="14.25" customHeight="1">
      <c r="A19" s="73" t="s">
        <v>0</v>
      </c>
      <c r="B19" s="74" t="s">
        <v>79</v>
      </c>
      <c r="C19" s="75"/>
      <c r="D19" s="72"/>
      <c r="E19" s="72"/>
      <c r="F19" s="72"/>
    </row>
    <row r="20" spans="1:6" s="18" customFormat="1" ht="14.25" customHeight="1" thickBot="1">
      <c r="A20" s="53"/>
      <c r="B20" s="54"/>
      <c r="D20" s="19"/>
      <c r="E20" s="19"/>
      <c r="F20" s="19"/>
    </row>
    <row r="21" spans="1:6" s="14" customFormat="1" ht="24" customHeight="1">
      <c r="A21" s="45" t="s">
        <v>4</v>
      </c>
      <c r="B21" s="46" t="s">
        <v>5</v>
      </c>
      <c r="C21" s="24" t="s">
        <v>6</v>
      </c>
      <c r="D21" s="50" t="s">
        <v>7</v>
      </c>
      <c r="E21" s="49" t="s">
        <v>9</v>
      </c>
      <c r="F21" s="25" t="s">
        <v>10</v>
      </c>
    </row>
    <row r="22" spans="1:6" s="14" customFormat="1" ht="15" customHeight="1" thickBot="1">
      <c r="A22" s="47" t="s">
        <v>8</v>
      </c>
      <c r="B22" s="48">
        <v>1</v>
      </c>
      <c r="C22" s="28">
        <v>2</v>
      </c>
      <c r="D22" s="51">
        <v>3</v>
      </c>
      <c r="E22" s="29">
        <v>4</v>
      </c>
      <c r="F22" s="30" t="s">
        <v>17</v>
      </c>
    </row>
    <row r="23" spans="1:6" s="13" customFormat="1" ht="28.5" customHeight="1">
      <c r="A23" s="41" t="s">
        <v>0</v>
      </c>
      <c r="B23" s="86" t="s">
        <v>81</v>
      </c>
      <c r="C23" s="32">
        <v>1</v>
      </c>
      <c r="D23" s="52" t="s">
        <v>19</v>
      </c>
      <c r="E23" s="33"/>
      <c r="F23" s="34">
        <f>C23*E23</f>
        <v>0</v>
      </c>
    </row>
    <row r="24" spans="1:6" s="13" customFormat="1" ht="43.5" customHeight="1">
      <c r="A24" s="41" t="s">
        <v>1</v>
      </c>
      <c r="B24" s="86" t="s">
        <v>82</v>
      </c>
      <c r="C24" s="32">
        <v>1</v>
      </c>
      <c r="D24" s="52" t="s">
        <v>19</v>
      </c>
      <c r="E24" s="33"/>
      <c r="F24" s="67">
        <f>C24*E24</f>
        <v>0</v>
      </c>
    </row>
    <row r="25" spans="1:6" s="13" customFormat="1" ht="44.25" customHeight="1" thickBot="1">
      <c r="A25" s="41" t="s">
        <v>2</v>
      </c>
      <c r="B25" s="86" t="s">
        <v>83</v>
      </c>
      <c r="C25" s="32">
        <v>0.1</v>
      </c>
      <c r="D25" s="52" t="s">
        <v>68</v>
      </c>
      <c r="E25" s="33">
        <f>F23+F24</f>
        <v>0</v>
      </c>
      <c r="F25" s="67">
        <f>C25*E25</f>
        <v>0</v>
      </c>
    </row>
    <row r="26" spans="1:6" s="13" customFormat="1" ht="17.25" customHeight="1" thickBot="1">
      <c r="A26" s="69"/>
      <c r="B26" s="207" t="s">
        <v>80</v>
      </c>
      <c r="C26" s="208"/>
      <c r="D26" s="209"/>
      <c r="E26" s="87"/>
      <c r="F26" s="96">
        <f>SUM(F23:F25)</f>
        <v>0</v>
      </c>
    </row>
    <row r="27" spans="1:6" ht="12" customHeight="1"/>
    <row r="28" spans="1:6" s="18" customFormat="1" ht="14.25" customHeight="1">
      <c r="A28" s="73" t="s">
        <v>1</v>
      </c>
      <c r="B28" s="74" t="s">
        <v>84</v>
      </c>
      <c r="C28" s="75"/>
      <c r="D28" s="72"/>
      <c r="E28" s="72"/>
      <c r="F28" s="72"/>
    </row>
    <row r="29" spans="1:6" s="18" customFormat="1" ht="10.5" customHeight="1">
      <c r="A29" s="20"/>
      <c r="B29" s="56"/>
      <c r="C29" s="57"/>
      <c r="D29" s="57"/>
      <c r="E29" s="19"/>
      <c r="F29" s="19"/>
    </row>
    <row r="30" spans="1:6" s="18" customFormat="1" ht="16.5" customHeight="1">
      <c r="A30" s="20"/>
      <c r="B30" s="165" t="s">
        <v>85</v>
      </c>
      <c r="C30" s="165"/>
      <c r="D30" s="165"/>
      <c r="E30" s="19"/>
      <c r="F30" s="19"/>
    </row>
    <row r="31" spans="1:6" s="18" customFormat="1" ht="10.5" customHeight="1" thickBot="1">
      <c r="A31" s="20"/>
      <c r="B31" s="56"/>
      <c r="C31" s="57"/>
      <c r="D31" s="57"/>
      <c r="E31" s="19"/>
      <c r="F31" s="19"/>
    </row>
    <row r="32" spans="1:6" s="14" customFormat="1" ht="24" customHeight="1">
      <c r="A32" s="22" t="s">
        <v>4</v>
      </c>
      <c r="B32" s="23" t="s">
        <v>5</v>
      </c>
      <c r="C32" s="24" t="s">
        <v>6</v>
      </c>
      <c r="D32" s="50" t="s">
        <v>7</v>
      </c>
      <c r="E32" s="49" t="s">
        <v>9</v>
      </c>
      <c r="F32" s="25" t="s">
        <v>10</v>
      </c>
    </row>
    <row r="33" spans="1:6" s="14" customFormat="1" ht="15" customHeight="1" thickBot="1">
      <c r="A33" s="26" t="s">
        <v>8</v>
      </c>
      <c r="B33" s="27">
        <v>1</v>
      </c>
      <c r="C33" s="28">
        <v>2</v>
      </c>
      <c r="D33" s="51">
        <v>3</v>
      </c>
      <c r="E33" s="29">
        <v>4</v>
      </c>
      <c r="F33" s="30" t="s">
        <v>17</v>
      </c>
    </row>
    <row r="34" spans="1:6" s="13" customFormat="1" ht="27" customHeight="1">
      <c r="A34" s="31" t="s">
        <v>0</v>
      </c>
      <c r="B34" s="86" t="s">
        <v>87</v>
      </c>
      <c r="C34" s="32">
        <v>1</v>
      </c>
      <c r="D34" s="52" t="s">
        <v>19</v>
      </c>
      <c r="E34" s="33"/>
      <c r="F34" s="34">
        <f>C34*E34</f>
        <v>0</v>
      </c>
    </row>
    <row r="35" spans="1:6" s="13" customFormat="1" ht="43.5" customHeight="1">
      <c r="A35" s="31" t="s">
        <v>1</v>
      </c>
      <c r="B35" s="86" t="s">
        <v>88</v>
      </c>
      <c r="C35" s="32">
        <v>500</v>
      </c>
      <c r="D35" s="52" t="s">
        <v>35</v>
      </c>
      <c r="E35" s="33"/>
      <c r="F35" s="67">
        <f>C35*E35</f>
        <v>0</v>
      </c>
    </row>
    <row r="36" spans="1:6" s="13" customFormat="1" ht="43.5" customHeight="1">
      <c r="A36" s="31" t="s">
        <v>2</v>
      </c>
      <c r="B36" s="86" t="s">
        <v>89</v>
      </c>
      <c r="C36" s="32">
        <v>193</v>
      </c>
      <c r="D36" s="52" t="s">
        <v>35</v>
      </c>
      <c r="E36" s="33"/>
      <c r="F36" s="67">
        <f t="shared" ref="F36:F69" si="0">C36*E36</f>
        <v>0</v>
      </c>
    </row>
    <row r="37" spans="1:6" s="13" customFormat="1" ht="50.25" customHeight="1">
      <c r="A37" s="31" t="s">
        <v>3</v>
      </c>
      <c r="B37" s="86" t="s">
        <v>90</v>
      </c>
      <c r="C37" s="32">
        <v>46.41</v>
      </c>
      <c r="D37" s="52" t="s">
        <v>35</v>
      </c>
      <c r="E37" s="33"/>
      <c r="F37" s="67">
        <f t="shared" si="0"/>
        <v>0</v>
      </c>
    </row>
    <row r="38" spans="1:6" s="13" customFormat="1" ht="61.5" customHeight="1">
      <c r="A38" s="31" t="s">
        <v>32</v>
      </c>
      <c r="B38" s="86" t="s">
        <v>91</v>
      </c>
      <c r="C38" s="32">
        <v>378</v>
      </c>
      <c r="D38" s="52" t="s">
        <v>35</v>
      </c>
      <c r="E38" s="33"/>
      <c r="F38" s="67">
        <f t="shared" si="0"/>
        <v>0</v>
      </c>
    </row>
    <row r="39" spans="1:6" s="13" customFormat="1" ht="68.25" customHeight="1">
      <c r="A39" s="31" t="s">
        <v>33</v>
      </c>
      <c r="B39" s="86" t="s">
        <v>92</v>
      </c>
      <c r="C39" s="32">
        <v>315</v>
      </c>
      <c r="D39" s="52" t="s">
        <v>35</v>
      </c>
      <c r="E39" s="33"/>
      <c r="F39" s="67">
        <f t="shared" si="0"/>
        <v>0</v>
      </c>
    </row>
    <row r="40" spans="1:6" s="13" customFormat="1" ht="57.75" customHeight="1">
      <c r="A40" s="31" t="s">
        <v>34</v>
      </c>
      <c r="B40" s="86" t="s">
        <v>93</v>
      </c>
      <c r="C40" s="32">
        <v>10.5</v>
      </c>
      <c r="D40" s="52" t="s">
        <v>35</v>
      </c>
      <c r="E40" s="33"/>
      <c r="F40" s="67">
        <f t="shared" si="0"/>
        <v>0</v>
      </c>
    </row>
    <row r="41" spans="1:6" s="13" customFormat="1" ht="37.5" customHeight="1">
      <c r="A41" s="31" t="s">
        <v>36</v>
      </c>
      <c r="B41" s="86" t="s">
        <v>94</v>
      </c>
      <c r="C41" s="32">
        <v>52.5</v>
      </c>
      <c r="D41" s="52" t="s">
        <v>35</v>
      </c>
      <c r="E41" s="33"/>
      <c r="F41" s="67">
        <f t="shared" si="0"/>
        <v>0</v>
      </c>
    </row>
    <row r="42" spans="1:6" s="13" customFormat="1" ht="29.25" customHeight="1">
      <c r="A42" s="31" t="s">
        <v>37</v>
      </c>
      <c r="B42" s="86" t="s">
        <v>95</v>
      </c>
      <c r="C42" s="32">
        <v>361.41</v>
      </c>
      <c r="D42" s="52" t="s">
        <v>35</v>
      </c>
      <c r="E42" s="33"/>
      <c r="F42" s="67">
        <f t="shared" si="0"/>
        <v>0</v>
      </c>
    </row>
    <row r="43" spans="1:6" s="13" customFormat="1" ht="29.25" customHeight="1">
      <c r="A43" s="31" t="s">
        <v>38</v>
      </c>
      <c r="B43" s="86" t="s">
        <v>96</v>
      </c>
      <c r="C43" s="32">
        <v>81.62</v>
      </c>
      <c r="D43" s="52" t="s">
        <v>23</v>
      </c>
      <c r="E43" s="33"/>
      <c r="F43" s="67">
        <f t="shared" si="0"/>
        <v>0</v>
      </c>
    </row>
    <row r="44" spans="1:6" s="13" customFormat="1" ht="29.25" customHeight="1">
      <c r="A44" s="31" t="s">
        <v>39</v>
      </c>
      <c r="B44" s="86" t="s">
        <v>97</v>
      </c>
      <c r="C44" s="32">
        <v>38.08</v>
      </c>
      <c r="D44" s="52" t="s">
        <v>23</v>
      </c>
      <c r="E44" s="33"/>
      <c r="F44" s="67">
        <f t="shared" si="0"/>
        <v>0</v>
      </c>
    </row>
    <row r="45" spans="1:6" s="13" customFormat="1" ht="36" customHeight="1">
      <c r="A45" s="31" t="s">
        <v>40</v>
      </c>
      <c r="B45" s="86" t="s">
        <v>98</v>
      </c>
      <c r="C45" s="32">
        <v>222.82</v>
      </c>
      <c r="D45" s="52" t="s">
        <v>23</v>
      </c>
      <c r="E45" s="33"/>
      <c r="F45" s="67">
        <f t="shared" si="0"/>
        <v>0</v>
      </c>
    </row>
    <row r="46" spans="1:6" s="13" customFormat="1" ht="36" customHeight="1">
      <c r="A46" s="76" t="s">
        <v>45</v>
      </c>
      <c r="B46" s="86" t="s">
        <v>99</v>
      </c>
      <c r="C46" s="37">
        <v>69.94</v>
      </c>
      <c r="D46" s="55" t="s">
        <v>23</v>
      </c>
      <c r="E46" s="77"/>
      <c r="F46" s="67">
        <f t="shared" si="0"/>
        <v>0</v>
      </c>
    </row>
    <row r="47" spans="1:6" s="13" customFormat="1" ht="36" customHeight="1">
      <c r="A47" s="76" t="s">
        <v>46</v>
      </c>
      <c r="B47" s="86" t="s">
        <v>100</v>
      </c>
      <c r="C47" s="37">
        <v>6.99</v>
      </c>
      <c r="D47" s="55" t="s">
        <v>23</v>
      </c>
      <c r="E47" s="77"/>
      <c r="F47" s="67">
        <f t="shared" si="0"/>
        <v>0</v>
      </c>
    </row>
    <row r="48" spans="1:6" s="13" customFormat="1" ht="29.25" customHeight="1">
      <c r="A48" s="31" t="s">
        <v>47</v>
      </c>
      <c r="B48" s="86" t="s">
        <v>101</v>
      </c>
      <c r="C48" s="32">
        <v>55</v>
      </c>
      <c r="D48" s="52" t="s">
        <v>51</v>
      </c>
      <c r="E48" s="33"/>
      <c r="F48" s="67">
        <f t="shared" si="0"/>
        <v>0</v>
      </c>
    </row>
    <row r="49" spans="1:6" s="13" customFormat="1" ht="29.25" customHeight="1">
      <c r="A49" s="31" t="s">
        <v>48</v>
      </c>
      <c r="B49" s="86" t="s">
        <v>102</v>
      </c>
      <c r="C49" s="32">
        <v>97</v>
      </c>
      <c r="D49" s="52" t="s">
        <v>23</v>
      </c>
      <c r="E49" s="33"/>
      <c r="F49" s="67">
        <f t="shared" si="0"/>
        <v>0</v>
      </c>
    </row>
    <row r="50" spans="1:6" s="13" customFormat="1" ht="29.25" customHeight="1">
      <c r="A50" s="31" t="s">
        <v>49</v>
      </c>
      <c r="B50" s="86" t="s">
        <v>103</v>
      </c>
      <c r="C50" s="32">
        <v>8.16</v>
      </c>
      <c r="D50" s="52" t="s">
        <v>35</v>
      </c>
      <c r="E50" s="33"/>
      <c r="F50" s="67">
        <f t="shared" si="0"/>
        <v>0</v>
      </c>
    </row>
    <row r="51" spans="1:6" s="13" customFormat="1" ht="29.25" customHeight="1">
      <c r="A51" s="31" t="s">
        <v>50</v>
      </c>
      <c r="B51" s="86" t="s">
        <v>104</v>
      </c>
      <c r="C51" s="32">
        <v>32.83</v>
      </c>
      <c r="D51" s="52" t="s">
        <v>35</v>
      </c>
      <c r="E51" s="33"/>
      <c r="F51" s="67">
        <f t="shared" si="0"/>
        <v>0</v>
      </c>
    </row>
    <row r="52" spans="1:6" s="13" customFormat="1" ht="39" customHeight="1">
      <c r="A52" s="31" t="s">
        <v>52</v>
      </c>
      <c r="B52" s="86" t="s">
        <v>105</v>
      </c>
      <c r="C52" s="32">
        <v>39.159999999999997</v>
      </c>
      <c r="D52" s="52" t="s">
        <v>35</v>
      </c>
      <c r="E52" s="33"/>
      <c r="F52" s="67">
        <f t="shared" si="0"/>
        <v>0</v>
      </c>
    </row>
    <row r="53" spans="1:6" s="13" customFormat="1" ht="39" customHeight="1">
      <c r="A53" s="31" t="s">
        <v>53</v>
      </c>
      <c r="B53" s="86" t="s">
        <v>106</v>
      </c>
      <c r="C53" s="32">
        <v>53.35</v>
      </c>
      <c r="D53" s="52" t="s">
        <v>35</v>
      </c>
      <c r="E53" s="33"/>
      <c r="F53" s="67">
        <f t="shared" si="0"/>
        <v>0</v>
      </c>
    </row>
    <row r="54" spans="1:6" s="13" customFormat="1" ht="39.75" customHeight="1">
      <c r="A54" s="31" t="s">
        <v>54</v>
      </c>
      <c r="B54" s="86" t="s">
        <v>107</v>
      </c>
      <c r="C54" s="32">
        <v>0.7</v>
      </c>
      <c r="D54" s="52" t="s">
        <v>35</v>
      </c>
      <c r="E54" s="33"/>
      <c r="F54" s="67">
        <f t="shared" si="0"/>
        <v>0</v>
      </c>
    </row>
    <row r="55" spans="1:6" s="13" customFormat="1" ht="29.25" customHeight="1">
      <c r="A55" s="31" t="s">
        <v>55</v>
      </c>
      <c r="B55" s="86" t="s">
        <v>108</v>
      </c>
      <c r="C55" s="32">
        <v>11.28</v>
      </c>
      <c r="D55" s="52" t="s">
        <v>35</v>
      </c>
      <c r="E55" s="33"/>
      <c r="F55" s="67">
        <f t="shared" si="0"/>
        <v>0</v>
      </c>
    </row>
    <row r="56" spans="1:6" s="13" customFormat="1" ht="29.25" customHeight="1">
      <c r="A56" s="31" t="s">
        <v>56</v>
      </c>
      <c r="B56" s="86" t="s">
        <v>109</v>
      </c>
      <c r="C56" s="32"/>
      <c r="D56" s="52"/>
      <c r="E56" s="33"/>
      <c r="F56" s="67"/>
    </row>
    <row r="57" spans="1:6" s="13" customFormat="1" ht="29.25" customHeight="1">
      <c r="A57" s="31"/>
      <c r="B57" s="86" t="s">
        <v>110</v>
      </c>
      <c r="C57" s="32">
        <v>5800</v>
      </c>
      <c r="D57" s="52" t="s">
        <v>42</v>
      </c>
      <c r="E57" s="33"/>
      <c r="F57" s="67">
        <f t="shared" si="0"/>
        <v>0</v>
      </c>
    </row>
    <row r="58" spans="1:6" s="13" customFormat="1" ht="29.25" customHeight="1">
      <c r="A58" s="31"/>
      <c r="B58" s="86" t="s">
        <v>111</v>
      </c>
      <c r="C58" s="32">
        <v>15800</v>
      </c>
      <c r="D58" s="52" t="s">
        <v>42</v>
      </c>
      <c r="E58" s="33"/>
      <c r="F58" s="67">
        <f t="shared" si="0"/>
        <v>0</v>
      </c>
    </row>
    <row r="59" spans="1:6" s="13" customFormat="1" ht="54.75" customHeight="1">
      <c r="A59" s="31" t="s">
        <v>57</v>
      </c>
      <c r="B59" s="86" t="s">
        <v>112</v>
      </c>
      <c r="C59" s="32">
        <v>100</v>
      </c>
      <c r="D59" s="52" t="s">
        <v>23</v>
      </c>
      <c r="E59" s="33"/>
      <c r="F59" s="67">
        <f t="shared" si="0"/>
        <v>0</v>
      </c>
    </row>
    <row r="60" spans="1:6" s="13" customFormat="1" ht="41.25" customHeight="1">
      <c r="A60" s="31" t="s">
        <v>58</v>
      </c>
      <c r="B60" s="86" t="s">
        <v>113</v>
      </c>
      <c r="C60" s="32">
        <v>83</v>
      </c>
      <c r="D60" s="52" t="s">
        <v>23</v>
      </c>
      <c r="E60" s="33"/>
      <c r="F60" s="67">
        <f t="shared" si="0"/>
        <v>0</v>
      </c>
    </row>
    <row r="61" spans="1:6" s="13" customFormat="1" ht="33" customHeight="1">
      <c r="A61" s="31" t="s">
        <v>59</v>
      </c>
      <c r="B61" s="86" t="s">
        <v>114</v>
      </c>
      <c r="C61" s="32">
        <v>83</v>
      </c>
      <c r="D61" s="52" t="s">
        <v>23</v>
      </c>
      <c r="E61" s="33"/>
      <c r="F61" s="67">
        <f t="shared" si="0"/>
        <v>0</v>
      </c>
    </row>
    <row r="62" spans="1:6" s="13" customFormat="1" ht="29.25" customHeight="1">
      <c r="A62" s="31" t="s">
        <v>60</v>
      </c>
      <c r="B62" s="86" t="s">
        <v>115</v>
      </c>
      <c r="C62" s="32">
        <v>46</v>
      </c>
      <c r="D62" s="52" t="s">
        <v>51</v>
      </c>
      <c r="E62" s="33"/>
      <c r="F62" s="67">
        <f t="shared" si="0"/>
        <v>0</v>
      </c>
    </row>
    <row r="63" spans="1:6" s="13" customFormat="1" ht="33.75" customHeight="1">
      <c r="A63" s="31" t="s">
        <v>61</v>
      </c>
      <c r="B63" s="86" t="s">
        <v>116</v>
      </c>
      <c r="C63" s="32">
        <v>46</v>
      </c>
      <c r="D63" s="52" t="s">
        <v>51</v>
      </c>
      <c r="E63" s="33"/>
      <c r="F63" s="67">
        <f t="shared" si="0"/>
        <v>0</v>
      </c>
    </row>
    <row r="64" spans="1:6" s="13" customFormat="1" ht="36" customHeight="1">
      <c r="A64" s="76" t="s">
        <v>62</v>
      </c>
      <c r="B64" s="86" t="s">
        <v>117</v>
      </c>
      <c r="C64" s="37">
        <v>46</v>
      </c>
      <c r="D64" s="55" t="s">
        <v>51</v>
      </c>
      <c r="E64" s="77"/>
      <c r="F64" s="67">
        <f t="shared" si="0"/>
        <v>0</v>
      </c>
    </row>
    <row r="65" spans="1:6" s="13" customFormat="1" ht="57" customHeight="1">
      <c r="A65" s="76" t="s">
        <v>63</v>
      </c>
      <c r="B65" s="86" t="s">
        <v>118</v>
      </c>
      <c r="C65" s="37">
        <v>46</v>
      </c>
      <c r="D65" s="55" t="s">
        <v>51</v>
      </c>
      <c r="E65" s="77"/>
      <c r="F65" s="67">
        <f t="shared" si="0"/>
        <v>0</v>
      </c>
    </row>
    <row r="66" spans="1:6" s="13" customFormat="1" ht="39.75" customHeight="1">
      <c r="A66" s="31" t="s">
        <v>64</v>
      </c>
      <c r="B66" s="86" t="s">
        <v>119</v>
      </c>
      <c r="C66" s="32">
        <v>50</v>
      </c>
      <c r="D66" s="52" t="s">
        <v>51</v>
      </c>
      <c r="E66" s="33"/>
      <c r="F66" s="67">
        <f t="shared" si="0"/>
        <v>0</v>
      </c>
    </row>
    <row r="67" spans="1:6" s="13" customFormat="1" ht="29.25" customHeight="1">
      <c r="A67" s="31" t="s">
        <v>65</v>
      </c>
      <c r="B67" s="86" t="s">
        <v>120</v>
      </c>
      <c r="C67" s="32">
        <v>100</v>
      </c>
      <c r="D67" s="52" t="s">
        <v>51</v>
      </c>
      <c r="E67" s="33"/>
      <c r="F67" s="67">
        <f t="shared" si="0"/>
        <v>0</v>
      </c>
    </row>
    <row r="68" spans="1:6" s="13" customFormat="1" ht="29.25" customHeight="1">
      <c r="A68" s="31" t="s">
        <v>66</v>
      </c>
      <c r="B68" s="86" t="s">
        <v>121</v>
      </c>
      <c r="C68" s="32">
        <v>83</v>
      </c>
      <c r="D68" s="52" t="s">
        <v>23</v>
      </c>
      <c r="E68" s="33"/>
      <c r="F68" s="67">
        <f t="shared" si="0"/>
        <v>0</v>
      </c>
    </row>
    <row r="69" spans="1:6" s="13" customFormat="1" ht="54" customHeight="1" thickBot="1">
      <c r="A69" s="31" t="s">
        <v>67</v>
      </c>
      <c r="B69" s="86" t="s">
        <v>122</v>
      </c>
      <c r="C69" s="32">
        <v>0.1</v>
      </c>
      <c r="D69" s="52" t="s">
        <v>68</v>
      </c>
      <c r="E69" s="33">
        <f>SUM(F34:F68)</f>
        <v>0</v>
      </c>
      <c r="F69" s="67">
        <f t="shared" si="0"/>
        <v>0</v>
      </c>
    </row>
    <row r="70" spans="1:6" s="14" customFormat="1" ht="19.5" customHeight="1" thickBot="1">
      <c r="A70" s="35"/>
      <c r="B70" s="169" t="s">
        <v>86</v>
      </c>
      <c r="C70" s="169"/>
      <c r="D70" s="170"/>
      <c r="E70" s="68"/>
      <c r="F70" s="36">
        <f>SUM(F34:F69)</f>
        <v>0</v>
      </c>
    </row>
    <row r="71" spans="1:6" ht="15" customHeight="1">
      <c r="B71" s="58"/>
      <c r="C71" s="58"/>
      <c r="D71" s="58"/>
    </row>
    <row r="72" spans="1:6" s="18" customFormat="1" ht="15" customHeight="1">
      <c r="A72" s="70" t="s">
        <v>2</v>
      </c>
      <c r="B72" s="71" t="s">
        <v>123</v>
      </c>
      <c r="C72" s="72"/>
      <c r="D72" s="72"/>
      <c r="E72" s="72"/>
      <c r="F72" s="72"/>
    </row>
    <row r="73" spans="1:6" s="17" customFormat="1" ht="15" customHeight="1">
      <c r="A73" s="60"/>
      <c r="B73" s="61"/>
      <c r="C73" s="16"/>
      <c r="D73" s="16"/>
      <c r="E73" s="16"/>
      <c r="F73" s="16"/>
    </row>
    <row r="74" spans="1:6" s="17" customFormat="1" ht="27.75" customHeight="1">
      <c r="A74" s="60"/>
      <c r="B74" s="166" t="s">
        <v>124</v>
      </c>
      <c r="C74" s="166"/>
      <c r="D74" s="166"/>
      <c r="E74" s="16"/>
      <c r="F74" s="16"/>
    </row>
    <row r="75" spans="1:6" s="17" customFormat="1" ht="15" customHeight="1" thickBot="1">
      <c r="A75" s="60"/>
      <c r="B75" s="88"/>
      <c r="C75" s="16"/>
      <c r="D75" s="16"/>
      <c r="E75" s="16"/>
      <c r="F75" s="16"/>
    </row>
    <row r="76" spans="1:6" s="14" customFormat="1" ht="24" customHeight="1">
      <c r="A76" s="22" t="s">
        <v>4</v>
      </c>
      <c r="B76" s="23" t="s">
        <v>5</v>
      </c>
      <c r="C76" s="24" t="s">
        <v>6</v>
      </c>
      <c r="D76" s="50" t="s">
        <v>7</v>
      </c>
      <c r="E76" s="49" t="s">
        <v>9</v>
      </c>
      <c r="F76" s="25" t="s">
        <v>10</v>
      </c>
    </row>
    <row r="77" spans="1:6" s="14" customFormat="1" ht="15" customHeight="1" thickBot="1">
      <c r="A77" s="26" t="s">
        <v>8</v>
      </c>
      <c r="B77" s="27">
        <v>1</v>
      </c>
      <c r="C77" s="28">
        <v>2</v>
      </c>
      <c r="D77" s="51">
        <v>3</v>
      </c>
      <c r="E77" s="29">
        <v>4</v>
      </c>
      <c r="F77" s="30" t="s">
        <v>17</v>
      </c>
    </row>
    <row r="78" spans="1:6" s="13" customFormat="1" ht="26.25" customHeight="1">
      <c r="A78" s="41" t="s">
        <v>0</v>
      </c>
      <c r="B78" s="86" t="s">
        <v>126</v>
      </c>
      <c r="C78" s="32">
        <v>30</v>
      </c>
      <c r="D78" s="52" t="s">
        <v>51</v>
      </c>
      <c r="E78" s="33"/>
      <c r="F78" s="34">
        <f>C78*E78</f>
        <v>0</v>
      </c>
    </row>
    <row r="79" spans="1:6" s="13" customFormat="1" ht="26.25" customHeight="1">
      <c r="A79" s="41" t="s">
        <v>1</v>
      </c>
      <c r="B79" s="86" t="s">
        <v>127</v>
      </c>
      <c r="C79" s="32">
        <v>5</v>
      </c>
      <c r="D79" s="52" t="s">
        <v>19</v>
      </c>
      <c r="E79" s="33"/>
      <c r="F79" s="67">
        <f>C79*E79</f>
        <v>0</v>
      </c>
    </row>
    <row r="80" spans="1:6" s="13" customFormat="1" ht="39" customHeight="1">
      <c r="A80" s="41" t="s">
        <v>2</v>
      </c>
      <c r="B80" s="86" t="s">
        <v>128</v>
      </c>
      <c r="C80" s="32">
        <v>18</v>
      </c>
      <c r="D80" s="52" t="s">
        <v>35</v>
      </c>
      <c r="E80" s="33"/>
      <c r="F80" s="67">
        <f t="shared" ref="F80:F93" si="1">C80*E80</f>
        <v>0</v>
      </c>
    </row>
    <row r="81" spans="1:6" s="13" customFormat="1" ht="48.75" customHeight="1">
      <c r="A81" s="41" t="s">
        <v>3</v>
      </c>
      <c r="B81" s="86" t="s">
        <v>129</v>
      </c>
      <c r="C81" s="32">
        <v>42</v>
      </c>
      <c r="D81" s="52" t="s">
        <v>35</v>
      </c>
      <c r="E81" s="33"/>
      <c r="F81" s="67">
        <f t="shared" si="1"/>
        <v>0</v>
      </c>
    </row>
    <row r="82" spans="1:6" s="13" customFormat="1" ht="63" customHeight="1">
      <c r="A82" s="41" t="s">
        <v>32</v>
      </c>
      <c r="B82" s="86" t="s">
        <v>130</v>
      </c>
      <c r="C82" s="32">
        <v>60</v>
      </c>
      <c r="D82" s="52" t="s">
        <v>35</v>
      </c>
      <c r="E82" s="33"/>
      <c r="F82" s="67">
        <f t="shared" si="1"/>
        <v>0</v>
      </c>
    </row>
    <row r="83" spans="1:6" s="13" customFormat="1" ht="48.75" customHeight="1">
      <c r="A83" s="41" t="s">
        <v>33</v>
      </c>
      <c r="B83" s="86" t="s">
        <v>131</v>
      </c>
      <c r="C83" s="32">
        <v>30</v>
      </c>
      <c r="D83" s="52" t="s">
        <v>35</v>
      </c>
      <c r="E83" s="33"/>
      <c r="F83" s="67">
        <f t="shared" si="1"/>
        <v>0</v>
      </c>
    </row>
    <row r="84" spans="1:6" s="13" customFormat="1" ht="32.25" customHeight="1">
      <c r="A84" s="40" t="s">
        <v>34</v>
      </c>
      <c r="B84" s="86" t="s">
        <v>95</v>
      </c>
      <c r="C84" s="37">
        <v>132</v>
      </c>
      <c r="D84" s="55" t="s">
        <v>35</v>
      </c>
      <c r="E84" s="77"/>
      <c r="F84" s="67">
        <f t="shared" si="1"/>
        <v>0</v>
      </c>
    </row>
    <row r="85" spans="1:6" s="13" customFormat="1" ht="34.5" customHeight="1">
      <c r="A85" s="40" t="s">
        <v>36</v>
      </c>
      <c r="B85" s="86" t="s">
        <v>132</v>
      </c>
      <c r="C85" s="37"/>
      <c r="D85" s="55"/>
      <c r="E85" s="77"/>
      <c r="F85" s="67"/>
    </row>
    <row r="86" spans="1:6" s="13" customFormat="1" ht="26.25" customHeight="1">
      <c r="A86" s="41"/>
      <c r="B86" s="86" t="s">
        <v>133</v>
      </c>
      <c r="C86" s="32">
        <v>120</v>
      </c>
      <c r="D86" s="52" t="s">
        <v>23</v>
      </c>
      <c r="E86" s="33"/>
      <c r="F86" s="67">
        <f t="shared" si="1"/>
        <v>0</v>
      </c>
    </row>
    <row r="87" spans="1:6" s="13" customFormat="1" ht="26.25" customHeight="1">
      <c r="A87" s="41"/>
      <c r="B87" s="86" t="s">
        <v>134</v>
      </c>
      <c r="C87" s="32">
        <v>126.6</v>
      </c>
      <c r="D87" s="52" t="s">
        <v>23</v>
      </c>
      <c r="E87" s="33"/>
      <c r="F87" s="67">
        <f t="shared" si="1"/>
        <v>0</v>
      </c>
    </row>
    <row r="88" spans="1:6" s="13" customFormat="1" ht="26.25" customHeight="1">
      <c r="A88" s="41" t="s">
        <v>37</v>
      </c>
      <c r="B88" s="86" t="s">
        <v>135</v>
      </c>
      <c r="C88" s="32">
        <v>246.6</v>
      </c>
      <c r="D88" s="52" t="s">
        <v>23</v>
      </c>
      <c r="E88" s="33"/>
      <c r="F88" s="67">
        <f t="shared" si="1"/>
        <v>0</v>
      </c>
    </row>
    <row r="89" spans="1:6" s="13" customFormat="1" ht="37.5" customHeight="1">
      <c r="A89" s="41" t="s">
        <v>38</v>
      </c>
      <c r="B89" s="86" t="s">
        <v>136</v>
      </c>
      <c r="C89" s="32">
        <v>60</v>
      </c>
      <c r="D89" s="52" t="s">
        <v>23</v>
      </c>
      <c r="E89" s="33"/>
      <c r="F89" s="67">
        <f t="shared" si="1"/>
        <v>0</v>
      </c>
    </row>
    <row r="90" spans="1:6" s="13" customFormat="1" ht="36" customHeight="1">
      <c r="A90" s="41" t="s">
        <v>39</v>
      </c>
      <c r="B90" s="86" t="s">
        <v>137</v>
      </c>
      <c r="C90" s="32">
        <v>8</v>
      </c>
      <c r="D90" s="52" t="s">
        <v>51</v>
      </c>
      <c r="E90" s="33"/>
      <c r="F90" s="67">
        <f t="shared" si="1"/>
        <v>0</v>
      </c>
    </row>
    <row r="91" spans="1:6" s="13" customFormat="1" ht="39.75" customHeight="1">
      <c r="A91" s="41" t="s">
        <v>40</v>
      </c>
      <c r="B91" s="86" t="s">
        <v>138</v>
      </c>
      <c r="C91" s="32">
        <v>5</v>
      </c>
      <c r="D91" s="52" t="s">
        <v>23</v>
      </c>
      <c r="E91" s="33"/>
      <c r="F91" s="67">
        <f t="shared" si="1"/>
        <v>0</v>
      </c>
    </row>
    <row r="92" spans="1:6" s="13" customFormat="1" ht="26.25" customHeight="1">
      <c r="A92" s="41" t="s">
        <v>45</v>
      </c>
      <c r="B92" s="86" t="s">
        <v>139</v>
      </c>
      <c r="C92" s="32">
        <v>246.6</v>
      </c>
      <c r="D92" s="52" t="s">
        <v>23</v>
      </c>
      <c r="E92" s="33"/>
      <c r="F92" s="67">
        <f t="shared" si="1"/>
        <v>0</v>
      </c>
    </row>
    <row r="93" spans="1:6" s="13" customFormat="1" ht="42.75" customHeight="1" thickBot="1">
      <c r="A93" s="41" t="s">
        <v>46</v>
      </c>
      <c r="B93" s="86" t="s">
        <v>140</v>
      </c>
      <c r="C93" s="32">
        <v>0.1</v>
      </c>
      <c r="D93" s="52" t="s">
        <v>68</v>
      </c>
      <c r="E93" s="33">
        <f>SUM(F78:F92)</f>
        <v>0</v>
      </c>
      <c r="F93" s="67">
        <f t="shared" si="1"/>
        <v>0</v>
      </c>
    </row>
    <row r="94" spans="1:6" s="14" customFormat="1" ht="21" customHeight="1" thickBot="1">
      <c r="A94" s="35"/>
      <c r="B94" s="169" t="s">
        <v>125</v>
      </c>
      <c r="C94" s="169"/>
      <c r="D94" s="170"/>
      <c r="E94" s="68"/>
      <c r="F94" s="36">
        <f>SUM(F78:F93)</f>
        <v>0</v>
      </c>
    </row>
    <row r="95" spans="1:6" ht="8.25" customHeight="1">
      <c r="B95" s="58"/>
      <c r="C95" s="58"/>
      <c r="D95" s="58"/>
    </row>
    <row r="96" spans="1:6" s="18" customFormat="1" ht="15" customHeight="1">
      <c r="A96" s="70" t="s">
        <v>3</v>
      </c>
      <c r="B96" s="71" t="s">
        <v>141</v>
      </c>
      <c r="C96" s="72"/>
      <c r="D96" s="72"/>
      <c r="E96" s="72"/>
      <c r="F96" s="72"/>
    </row>
    <row r="97" spans="1:6" s="18" customFormat="1" ht="6.75" customHeight="1" thickBot="1">
      <c r="A97" s="20"/>
      <c r="B97" s="21"/>
      <c r="C97" s="19"/>
      <c r="D97" s="19"/>
      <c r="E97" s="19"/>
      <c r="F97" s="19"/>
    </row>
    <row r="98" spans="1:6" s="14" customFormat="1" ht="24" customHeight="1">
      <c r="A98" s="22" t="s">
        <v>4</v>
      </c>
      <c r="B98" s="23" t="s">
        <v>5</v>
      </c>
      <c r="C98" s="24" t="s">
        <v>6</v>
      </c>
      <c r="D98" s="50" t="s">
        <v>7</v>
      </c>
      <c r="E98" s="49" t="s">
        <v>9</v>
      </c>
      <c r="F98" s="25" t="s">
        <v>10</v>
      </c>
    </row>
    <row r="99" spans="1:6" s="14" customFormat="1" ht="15" customHeight="1" thickBot="1">
      <c r="A99" s="26" t="s">
        <v>8</v>
      </c>
      <c r="B99" s="27">
        <v>1</v>
      </c>
      <c r="C99" s="28">
        <v>2</v>
      </c>
      <c r="D99" s="51">
        <v>3</v>
      </c>
      <c r="E99" s="29">
        <v>4</v>
      </c>
      <c r="F99" s="30" t="s">
        <v>17</v>
      </c>
    </row>
    <row r="100" spans="1:6" s="13" customFormat="1" ht="34.5" customHeight="1">
      <c r="A100" s="31" t="s">
        <v>0</v>
      </c>
      <c r="B100" s="86" t="s">
        <v>143</v>
      </c>
      <c r="C100" s="32">
        <v>195</v>
      </c>
      <c r="D100" s="52" t="s">
        <v>51</v>
      </c>
      <c r="E100" s="33"/>
      <c r="F100" s="34">
        <f>C100*E100</f>
        <v>0</v>
      </c>
    </row>
    <row r="101" spans="1:6" s="13" customFormat="1" ht="35.25" customHeight="1">
      <c r="A101" s="31" t="s">
        <v>1</v>
      </c>
      <c r="B101" s="86" t="s">
        <v>144</v>
      </c>
      <c r="C101" s="32">
        <v>18</v>
      </c>
      <c r="D101" s="52" t="s">
        <v>19</v>
      </c>
      <c r="E101" s="33"/>
      <c r="F101" s="67">
        <f>C101*E101</f>
        <v>0</v>
      </c>
    </row>
    <row r="102" spans="1:6" s="13" customFormat="1" ht="35.25" customHeight="1">
      <c r="A102" s="31" t="s">
        <v>2</v>
      </c>
      <c r="B102" s="86" t="s">
        <v>128</v>
      </c>
      <c r="C102" s="32">
        <v>324</v>
      </c>
      <c r="D102" s="52" t="s">
        <v>35</v>
      </c>
      <c r="E102" s="33"/>
      <c r="F102" s="67">
        <f t="shared" ref="F102:F124" si="2">C102*E102</f>
        <v>0</v>
      </c>
    </row>
    <row r="103" spans="1:6" s="13" customFormat="1" ht="35.25" customHeight="1">
      <c r="A103" s="31" t="s">
        <v>3</v>
      </c>
      <c r="B103" s="86" t="s">
        <v>145</v>
      </c>
      <c r="C103" s="32">
        <v>459</v>
      </c>
      <c r="D103" s="52" t="s">
        <v>35</v>
      </c>
      <c r="E103" s="33"/>
      <c r="F103" s="67">
        <f t="shared" si="2"/>
        <v>0</v>
      </c>
    </row>
    <row r="104" spans="1:6" s="13" customFormat="1" ht="35.25" customHeight="1">
      <c r="A104" s="31" t="s">
        <v>32</v>
      </c>
      <c r="B104" s="86" t="s">
        <v>95</v>
      </c>
      <c r="C104" s="32">
        <v>459</v>
      </c>
      <c r="D104" s="52" t="s">
        <v>35</v>
      </c>
      <c r="E104" s="33"/>
      <c r="F104" s="67">
        <f t="shared" si="2"/>
        <v>0</v>
      </c>
    </row>
    <row r="105" spans="1:6" s="13" customFormat="1" ht="35.25" customHeight="1">
      <c r="A105" s="31" t="s">
        <v>33</v>
      </c>
      <c r="B105" s="86" t="s">
        <v>146</v>
      </c>
      <c r="C105" s="32">
        <v>20</v>
      </c>
      <c r="D105" s="52" t="s">
        <v>51</v>
      </c>
      <c r="E105" s="33"/>
      <c r="F105" s="67">
        <f t="shared" si="2"/>
        <v>0</v>
      </c>
    </row>
    <row r="106" spans="1:6" s="13" customFormat="1" ht="35.25" customHeight="1">
      <c r="A106" s="31" t="s">
        <v>34</v>
      </c>
      <c r="B106" s="86" t="s">
        <v>147</v>
      </c>
      <c r="C106" s="32">
        <v>270</v>
      </c>
      <c r="D106" s="52" t="s">
        <v>23</v>
      </c>
      <c r="E106" s="33"/>
      <c r="F106" s="67">
        <f t="shared" si="2"/>
        <v>0</v>
      </c>
    </row>
    <row r="107" spans="1:6" s="13" customFormat="1" ht="35.25" customHeight="1">
      <c r="A107" s="76" t="s">
        <v>36</v>
      </c>
      <c r="B107" s="86" t="s">
        <v>148</v>
      </c>
      <c r="C107" s="37">
        <v>90</v>
      </c>
      <c r="D107" s="55" t="s">
        <v>23</v>
      </c>
      <c r="E107" s="77"/>
      <c r="F107" s="67">
        <f t="shared" si="2"/>
        <v>0</v>
      </c>
    </row>
    <row r="108" spans="1:6" s="13" customFormat="1" ht="30" customHeight="1">
      <c r="A108" s="76" t="s">
        <v>37</v>
      </c>
      <c r="B108" s="86" t="s">
        <v>149</v>
      </c>
      <c r="C108" s="37">
        <v>1350</v>
      </c>
      <c r="D108" s="55" t="s">
        <v>23</v>
      </c>
      <c r="E108" s="77"/>
      <c r="F108" s="67">
        <f t="shared" si="2"/>
        <v>0</v>
      </c>
    </row>
    <row r="109" spans="1:6" s="13" customFormat="1" ht="42.75" customHeight="1">
      <c r="A109" s="31" t="s">
        <v>38</v>
      </c>
      <c r="B109" s="86" t="s">
        <v>150</v>
      </c>
      <c r="C109" s="32">
        <v>1000</v>
      </c>
      <c r="D109" s="52" t="s">
        <v>35</v>
      </c>
      <c r="E109" s="33"/>
      <c r="F109" s="67">
        <f t="shared" si="2"/>
        <v>0</v>
      </c>
    </row>
    <row r="110" spans="1:6" s="13" customFormat="1" ht="46.5" customHeight="1">
      <c r="A110" s="31" t="s">
        <v>39</v>
      </c>
      <c r="B110" s="86" t="s">
        <v>151</v>
      </c>
      <c r="C110" s="32">
        <v>396.5</v>
      </c>
      <c r="D110" s="52" t="s">
        <v>35</v>
      </c>
      <c r="E110" s="33"/>
      <c r="F110" s="67">
        <f t="shared" si="2"/>
        <v>0</v>
      </c>
    </row>
    <row r="111" spans="1:6" s="13" customFormat="1" ht="44.25" customHeight="1">
      <c r="A111" s="31" t="s">
        <v>40</v>
      </c>
      <c r="B111" s="86" t="s">
        <v>152</v>
      </c>
      <c r="C111" s="32">
        <v>1320</v>
      </c>
      <c r="D111" s="52" t="s">
        <v>35</v>
      </c>
      <c r="E111" s="33"/>
      <c r="F111" s="67">
        <f t="shared" si="2"/>
        <v>0</v>
      </c>
    </row>
    <row r="112" spans="1:6" s="13" customFormat="1" ht="55.5" customHeight="1">
      <c r="A112" s="31" t="s">
        <v>45</v>
      </c>
      <c r="B112" s="86" t="s">
        <v>153</v>
      </c>
      <c r="C112" s="32">
        <v>391.88</v>
      </c>
      <c r="D112" s="52" t="s">
        <v>35</v>
      </c>
      <c r="E112" s="33"/>
      <c r="F112" s="67">
        <f t="shared" si="2"/>
        <v>0</v>
      </c>
    </row>
    <row r="113" spans="1:6" s="13" customFormat="1" ht="27" customHeight="1">
      <c r="A113" s="31" t="s">
        <v>46</v>
      </c>
      <c r="B113" s="86" t="s">
        <v>154</v>
      </c>
      <c r="C113" s="32">
        <v>20</v>
      </c>
      <c r="D113" s="52" t="s">
        <v>51</v>
      </c>
      <c r="E113" s="33"/>
      <c r="F113" s="67">
        <f t="shared" si="2"/>
        <v>0</v>
      </c>
    </row>
    <row r="114" spans="1:6" s="13" customFormat="1" ht="35.25" customHeight="1">
      <c r="A114" s="31" t="s">
        <v>47</v>
      </c>
      <c r="B114" s="86" t="s">
        <v>113</v>
      </c>
      <c r="C114" s="32">
        <v>1100</v>
      </c>
      <c r="D114" s="52" t="s">
        <v>23</v>
      </c>
      <c r="E114" s="33"/>
      <c r="F114" s="67">
        <f t="shared" si="2"/>
        <v>0</v>
      </c>
    </row>
    <row r="115" spans="1:6" s="13" customFormat="1" ht="30.75" customHeight="1">
      <c r="A115" s="31" t="s">
        <v>48</v>
      </c>
      <c r="B115" s="86" t="s">
        <v>155</v>
      </c>
      <c r="C115" s="32">
        <v>1100</v>
      </c>
      <c r="D115" s="52" t="s">
        <v>23</v>
      </c>
      <c r="E115" s="33"/>
      <c r="F115" s="67">
        <f t="shared" si="2"/>
        <v>0</v>
      </c>
    </row>
    <row r="116" spans="1:6" s="13" customFormat="1" ht="49.5" customHeight="1">
      <c r="A116" s="31" t="s">
        <v>49</v>
      </c>
      <c r="B116" s="86" t="s">
        <v>156</v>
      </c>
      <c r="C116" s="32">
        <v>247.5</v>
      </c>
      <c r="D116" s="52" t="s">
        <v>23</v>
      </c>
      <c r="E116" s="33"/>
      <c r="F116" s="67">
        <f t="shared" si="2"/>
        <v>0</v>
      </c>
    </row>
    <row r="117" spans="1:6" s="13" customFormat="1" ht="29.25" customHeight="1">
      <c r="A117" s="31" t="s">
        <v>50</v>
      </c>
      <c r="B117" s="86" t="s">
        <v>157</v>
      </c>
      <c r="C117" s="32">
        <v>2000</v>
      </c>
      <c r="D117" s="52" t="s">
        <v>23</v>
      </c>
      <c r="E117" s="33"/>
      <c r="F117" s="67">
        <f t="shared" si="2"/>
        <v>0</v>
      </c>
    </row>
    <row r="118" spans="1:6" s="13" customFormat="1" ht="30.75" customHeight="1">
      <c r="A118" s="31" t="s">
        <v>52</v>
      </c>
      <c r="B118" s="86" t="s">
        <v>158</v>
      </c>
      <c r="C118" s="32">
        <v>60</v>
      </c>
      <c r="D118" s="52" t="s">
        <v>51</v>
      </c>
      <c r="E118" s="33"/>
      <c r="F118" s="67">
        <f t="shared" si="2"/>
        <v>0</v>
      </c>
    </row>
    <row r="119" spans="1:6" s="13" customFormat="1" ht="26.25" customHeight="1">
      <c r="A119" s="31" t="s">
        <v>53</v>
      </c>
      <c r="B119" s="86" t="s">
        <v>159</v>
      </c>
      <c r="C119" s="32">
        <v>154</v>
      </c>
      <c r="D119" s="52" t="s">
        <v>51</v>
      </c>
      <c r="E119" s="33"/>
      <c r="F119" s="67">
        <f t="shared" si="2"/>
        <v>0</v>
      </c>
    </row>
    <row r="120" spans="1:6" s="13" customFormat="1" ht="26.25" customHeight="1">
      <c r="A120" s="31" t="s">
        <v>54</v>
      </c>
      <c r="B120" s="86" t="s">
        <v>160</v>
      </c>
      <c r="C120" s="32">
        <v>316</v>
      </c>
      <c r="D120" s="52" t="s">
        <v>51</v>
      </c>
      <c r="E120" s="33"/>
      <c r="F120" s="67">
        <f t="shared" si="2"/>
        <v>0</v>
      </c>
    </row>
    <row r="121" spans="1:6" s="13" customFormat="1" ht="26.25" customHeight="1">
      <c r="A121" s="31" t="s">
        <v>55</v>
      </c>
      <c r="B121" s="86" t="s">
        <v>161</v>
      </c>
      <c r="C121" s="32">
        <v>26</v>
      </c>
      <c r="D121" s="52" t="s">
        <v>51</v>
      </c>
      <c r="E121" s="33"/>
      <c r="F121" s="67">
        <f t="shared" si="2"/>
        <v>0</v>
      </c>
    </row>
    <row r="122" spans="1:6" s="13" customFormat="1" ht="60" customHeight="1">
      <c r="A122" s="31" t="s">
        <v>56</v>
      </c>
      <c r="B122" s="86" t="s">
        <v>162</v>
      </c>
      <c r="C122" s="32">
        <v>340</v>
      </c>
      <c r="D122" s="52" t="s">
        <v>51</v>
      </c>
      <c r="E122" s="33"/>
      <c r="F122" s="67">
        <f t="shared" si="2"/>
        <v>0</v>
      </c>
    </row>
    <row r="123" spans="1:6" s="13" customFormat="1" ht="35.25" customHeight="1">
      <c r="A123" s="31" t="s">
        <v>57</v>
      </c>
      <c r="B123" s="86" t="s">
        <v>121</v>
      </c>
      <c r="C123" s="32">
        <v>1100</v>
      </c>
      <c r="D123" s="52" t="s">
        <v>23</v>
      </c>
      <c r="E123" s="33"/>
      <c r="F123" s="67">
        <f t="shared" si="2"/>
        <v>0</v>
      </c>
    </row>
    <row r="124" spans="1:6" s="13" customFormat="1" ht="45" customHeight="1" thickBot="1">
      <c r="A124" s="31" t="s">
        <v>58</v>
      </c>
      <c r="B124" s="86" t="s">
        <v>163</v>
      </c>
      <c r="C124" s="32">
        <v>0.1</v>
      </c>
      <c r="D124" s="52" t="s">
        <v>68</v>
      </c>
      <c r="E124" s="33">
        <f>SUM(F100:F123)</f>
        <v>0</v>
      </c>
      <c r="F124" s="67">
        <f t="shared" si="2"/>
        <v>0</v>
      </c>
    </row>
    <row r="125" spans="1:6" s="14" customFormat="1" ht="21.75" customHeight="1" thickBot="1">
      <c r="A125" s="35"/>
      <c r="B125" s="169" t="s">
        <v>142</v>
      </c>
      <c r="C125" s="169"/>
      <c r="D125" s="170"/>
      <c r="E125" s="68"/>
      <c r="F125" s="36">
        <f>SUM(F100:F124)</f>
        <v>0</v>
      </c>
    </row>
    <row r="126" spans="1:6" ht="12" customHeight="1">
      <c r="B126" s="58"/>
      <c r="C126" s="58"/>
      <c r="D126" s="58"/>
    </row>
    <row r="127" spans="1:6" s="18" customFormat="1" ht="18.75" customHeight="1">
      <c r="A127" s="82"/>
      <c r="B127" s="171" t="s">
        <v>164</v>
      </c>
      <c r="C127" s="171"/>
      <c r="D127" s="171"/>
      <c r="E127" s="83"/>
      <c r="F127" s="83"/>
    </row>
    <row r="128" spans="1:6" s="13" customFormat="1" ht="9" customHeight="1" thickBot="1">
      <c r="A128" s="62"/>
      <c r="B128" s="63"/>
      <c r="C128" s="64"/>
      <c r="D128" s="65"/>
      <c r="E128" s="66"/>
      <c r="F128" s="66"/>
    </row>
    <row r="129" spans="1:6" s="14" customFormat="1" ht="20.25" customHeight="1" thickBot="1">
      <c r="A129" s="39"/>
      <c r="B129" s="202" t="s">
        <v>22</v>
      </c>
      <c r="C129" s="177"/>
      <c r="D129" s="178"/>
      <c r="E129" s="177" t="s">
        <v>18</v>
      </c>
      <c r="F129" s="178"/>
    </row>
    <row r="130" spans="1:6" s="14" customFormat="1" ht="22.5" customHeight="1">
      <c r="A130" s="40" t="s">
        <v>0</v>
      </c>
      <c r="B130" s="174" t="s">
        <v>79</v>
      </c>
      <c r="C130" s="175"/>
      <c r="D130" s="176"/>
      <c r="E130" s="167">
        <f>F26</f>
        <v>0</v>
      </c>
      <c r="F130" s="168"/>
    </row>
    <row r="131" spans="1:6" s="14" customFormat="1" ht="22.5" customHeight="1">
      <c r="A131" s="40" t="s">
        <v>1</v>
      </c>
      <c r="B131" s="174" t="s">
        <v>84</v>
      </c>
      <c r="C131" s="175"/>
      <c r="D131" s="176"/>
      <c r="E131" s="167">
        <f>F70</f>
        <v>0</v>
      </c>
      <c r="F131" s="168"/>
    </row>
    <row r="132" spans="1:6" s="14" customFormat="1" ht="22.5" customHeight="1">
      <c r="A132" s="40" t="s">
        <v>2</v>
      </c>
      <c r="B132" s="174" t="s">
        <v>123</v>
      </c>
      <c r="C132" s="175"/>
      <c r="D132" s="176"/>
      <c r="E132" s="167">
        <f>F94</f>
        <v>0</v>
      </c>
      <c r="F132" s="168"/>
    </row>
    <row r="133" spans="1:6" s="14" customFormat="1" ht="22.5" customHeight="1" thickBot="1">
      <c r="A133" s="40" t="s">
        <v>3</v>
      </c>
      <c r="B133" s="174" t="s">
        <v>141</v>
      </c>
      <c r="C133" s="175"/>
      <c r="D133" s="176"/>
      <c r="E133" s="167">
        <f>F125</f>
        <v>0</v>
      </c>
      <c r="F133" s="168"/>
    </row>
    <row r="134" spans="1:6" s="14" customFormat="1" ht="22.5" customHeight="1" thickBot="1">
      <c r="A134" s="69"/>
      <c r="B134" s="213" t="s">
        <v>165</v>
      </c>
      <c r="C134" s="214"/>
      <c r="D134" s="215"/>
      <c r="E134" s="205">
        <f>SUM(E130:F133)</f>
        <v>0</v>
      </c>
      <c r="F134" s="206"/>
    </row>
    <row r="135" spans="1:6" s="14" customFormat="1" ht="22.5" customHeight="1">
      <c r="A135" s="65"/>
      <c r="B135" s="97"/>
      <c r="C135" s="97"/>
      <c r="D135" s="97"/>
      <c r="E135" s="98"/>
      <c r="F135" s="98"/>
    </row>
    <row r="136" spans="1:6" s="101" customFormat="1" ht="14.25" customHeight="1">
      <c r="A136" s="119" t="s">
        <v>26</v>
      </c>
      <c r="B136" s="120" t="s">
        <v>169</v>
      </c>
      <c r="C136" s="121"/>
      <c r="D136" s="121"/>
      <c r="E136" s="122"/>
      <c r="F136" s="122"/>
    </row>
    <row r="137" spans="1:6" s="99" customFormat="1" ht="8.25" customHeight="1">
      <c r="A137" s="102"/>
      <c r="B137" s="103"/>
      <c r="C137" s="103"/>
      <c r="D137" s="103"/>
      <c r="E137" s="103"/>
      <c r="F137" s="103"/>
    </row>
    <row r="138" spans="1:6" s="99" customFormat="1" ht="79.5" customHeight="1">
      <c r="A138" s="102"/>
      <c r="B138" s="164" t="s">
        <v>170</v>
      </c>
      <c r="C138" s="164"/>
      <c r="D138" s="164"/>
      <c r="E138" s="104"/>
      <c r="F138" s="103"/>
    </row>
    <row r="139" spans="1:6" s="18" customFormat="1" ht="14.25" customHeight="1">
      <c r="A139" s="105"/>
      <c r="B139" s="106"/>
      <c r="C139" s="107"/>
      <c r="D139" s="108"/>
      <c r="E139" s="108"/>
      <c r="F139" s="108"/>
    </row>
    <row r="140" spans="1:6" s="127" customFormat="1" ht="14.25" customHeight="1">
      <c r="A140" s="123" t="s">
        <v>0</v>
      </c>
      <c r="B140" s="124" t="s">
        <v>79</v>
      </c>
      <c r="C140" s="125"/>
      <c r="D140" s="126"/>
      <c r="E140" s="126"/>
      <c r="F140" s="126"/>
    </row>
    <row r="141" spans="1:6" s="100" customFormat="1" ht="14.25" customHeight="1" thickBot="1">
      <c r="A141" s="105"/>
      <c r="B141" s="106"/>
      <c r="C141" s="107"/>
      <c r="D141" s="108"/>
      <c r="E141" s="108"/>
      <c r="F141" s="108"/>
    </row>
    <row r="142" spans="1:6" s="134" customFormat="1" ht="24" customHeight="1">
      <c r="A142" s="128" t="s">
        <v>4</v>
      </c>
      <c r="B142" s="129" t="s">
        <v>5</v>
      </c>
      <c r="C142" s="130" t="s">
        <v>6</v>
      </c>
      <c r="D142" s="131" t="s">
        <v>7</v>
      </c>
      <c r="E142" s="132" t="s">
        <v>9</v>
      </c>
      <c r="F142" s="133" t="s">
        <v>10</v>
      </c>
    </row>
    <row r="143" spans="1:6" s="134" customFormat="1" ht="15" customHeight="1" thickBot="1">
      <c r="A143" s="135" t="s">
        <v>8</v>
      </c>
      <c r="B143" s="136">
        <v>1</v>
      </c>
      <c r="C143" s="137">
        <v>2</v>
      </c>
      <c r="D143" s="138">
        <v>3</v>
      </c>
      <c r="E143" s="139">
        <v>4</v>
      </c>
      <c r="F143" s="140" t="s">
        <v>17</v>
      </c>
    </row>
    <row r="144" spans="1:6" s="101" customFormat="1" ht="28.5" customHeight="1">
      <c r="A144" s="141" t="s">
        <v>0</v>
      </c>
      <c r="B144" s="86" t="s">
        <v>81</v>
      </c>
      <c r="C144" s="142">
        <v>1</v>
      </c>
      <c r="D144" s="143" t="s">
        <v>19</v>
      </c>
      <c r="E144" s="144"/>
      <c r="F144" s="145">
        <f>C144*E144</f>
        <v>0</v>
      </c>
    </row>
    <row r="145" spans="1:6" s="101" customFormat="1" ht="43.5" customHeight="1">
      <c r="A145" s="141" t="s">
        <v>1</v>
      </c>
      <c r="B145" s="86" t="s">
        <v>220</v>
      </c>
      <c r="C145" s="142">
        <v>1</v>
      </c>
      <c r="D145" s="143" t="s">
        <v>19</v>
      </c>
      <c r="E145" s="144"/>
      <c r="F145" s="146">
        <f>C145*E145</f>
        <v>0</v>
      </c>
    </row>
    <row r="146" spans="1:6" s="101" customFormat="1" ht="43.5" customHeight="1">
      <c r="A146" s="141" t="s">
        <v>2</v>
      </c>
      <c r="B146" s="86" t="s">
        <v>171</v>
      </c>
      <c r="C146" s="142">
        <v>1</v>
      </c>
      <c r="D146" s="143" t="s">
        <v>19</v>
      </c>
      <c r="E146" s="144"/>
      <c r="F146" s="146">
        <f>C146*E146</f>
        <v>0</v>
      </c>
    </row>
    <row r="147" spans="1:6" s="101" customFormat="1" ht="44.25" customHeight="1" thickBot="1">
      <c r="A147" s="141" t="s">
        <v>3</v>
      </c>
      <c r="B147" s="86" t="s">
        <v>83</v>
      </c>
      <c r="C147" s="142">
        <v>0.1</v>
      </c>
      <c r="D147" s="143" t="s">
        <v>68</v>
      </c>
      <c r="E147" s="144">
        <f>SUM(F144:F146)</f>
        <v>0</v>
      </c>
      <c r="F147" s="146">
        <f>C147*E147</f>
        <v>0</v>
      </c>
    </row>
    <row r="148" spans="1:6" s="101" customFormat="1" ht="17.25" customHeight="1" thickBot="1">
      <c r="A148" s="147"/>
      <c r="B148" s="207" t="s">
        <v>80</v>
      </c>
      <c r="C148" s="208"/>
      <c r="D148" s="209"/>
      <c r="E148" s="148"/>
      <c r="F148" s="149">
        <f>SUM(F144:F147)</f>
        <v>0</v>
      </c>
    </row>
    <row r="149" spans="1:6" ht="12" customHeight="1">
      <c r="A149" s="109"/>
      <c r="B149" s="110"/>
      <c r="C149" s="110"/>
      <c r="D149" s="110"/>
      <c r="E149" s="110"/>
      <c r="F149" s="110"/>
    </row>
    <row r="150" spans="1:6" s="18" customFormat="1" ht="14.25" customHeight="1">
      <c r="A150" s="105"/>
      <c r="B150" s="106"/>
      <c r="C150" s="107"/>
      <c r="D150" s="108"/>
      <c r="E150" s="108"/>
      <c r="F150" s="108"/>
    </row>
    <row r="151" spans="1:6" s="127" customFormat="1" ht="14.25" customHeight="1">
      <c r="A151" s="123" t="s">
        <v>1</v>
      </c>
      <c r="B151" s="124" t="s">
        <v>43</v>
      </c>
      <c r="C151" s="125"/>
      <c r="D151" s="126"/>
      <c r="E151" s="126"/>
      <c r="F151" s="126"/>
    </row>
    <row r="152" spans="1:6" s="100" customFormat="1" ht="14.25" customHeight="1">
      <c r="A152" s="105"/>
      <c r="B152" s="106"/>
      <c r="C152" s="107"/>
      <c r="D152" s="108"/>
      <c r="E152" s="108"/>
      <c r="F152" s="108"/>
    </row>
    <row r="153" spans="1:6" s="101" customFormat="1" ht="96.75" customHeight="1">
      <c r="A153" s="150"/>
      <c r="B153" s="164" t="s">
        <v>173</v>
      </c>
      <c r="C153" s="164"/>
      <c r="D153" s="164"/>
      <c r="E153" s="118"/>
      <c r="F153" s="151"/>
    </row>
    <row r="154" spans="1:6" s="100" customFormat="1" ht="14.25" customHeight="1" thickBot="1">
      <c r="A154" s="105"/>
      <c r="B154" s="106"/>
      <c r="C154" s="107"/>
      <c r="D154" s="108"/>
      <c r="E154" s="108"/>
      <c r="F154" s="108"/>
    </row>
    <row r="155" spans="1:6" s="134" customFormat="1" ht="24" customHeight="1">
      <c r="A155" s="128" t="s">
        <v>4</v>
      </c>
      <c r="B155" s="129" t="s">
        <v>5</v>
      </c>
      <c r="C155" s="130" t="s">
        <v>6</v>
      </c>
      <c r="D155" s="131" t="s">
        <v>7</v>
      </c>
      <c r="E155" s="132" t="s">
        <v>9</v>
      </c>
      <c r="F155" s="133" t="s">
        <v>10</v>
      </c>
    </row>
    <row r="156" spans="1:6" s="134" customFormat="1" ht="15" customHeight="1" thickBot="1">
      <c r="A156" s="135" t="s">
        <v>8</v>
      </c>
      <c r="B156" s="136">
        <v>1</v>
      </c>
      <c r="C156" s="137">
        <v>2</v>
      </c>
      <c r="D156" s="138">
        <v>3</v>
      </c>
      <c r="E156" s="139">
        <v>4</v>
      </c>
      <c r="F156" s="140" t="s">
        <v>17</v>
      </c>
    </row>
    <row r="157" spans="1:6" s="101" customFormat="1" ht="28.5" customHeight="1">
      <c r="A157" s="141" t="s">
        <v>0</v>
      </c>
      <c r="B157" s="86" t="s">
        <v>174</v>
      </c>
      <c r="C157" s="142">
        <v>180</v>
      </c>
      <c r="D157" s="143" t="s">
        <v>51</v>
      </c>
      <c r="E157" s="144"/>
      <c r="F157" s="145">
        <f>C157*E157</f>
        <v>0</v>
      </c>
    </row>
    <row r="158" spans="1:6" s="101" customFormat="1" ht="43.5" customHeight="1">
      <c r="A158" s="141" t="s">
        <v>1</v>
      </c>
      <c r="B158" s="86" t="s">
        <v>175</v>
      </c>
      <c r="C158" s="142">
        <v>50</v>
      </c>
      <c r="D158" s="143" t="s">
        <v>35</v>
      </c>
      <c r="E158" s="144"/>
      <c r="F158" s="146">
        <f>C158*E158</f>
        <v>0</v>
      </c>
    </row>
    <row r="159" spans="1:6" s="101" customFormat="1" ht="43.5" customHeight="1">
      <c r="A159" s="141" t="s">
        <v>2</v>
      </c>
      <c r="B159" s="86" t="s">
        <v>176</v>
      </c>
      <c r="C159" s="142">
        <v>170</v>
      </c>
      <c r="D159" s="143" t="s">
        <v>35</v>
      </c>
      <c r="E159" s="144"/>
      <c r="F159" s="146">
        <f t="shared" ref="F159:F170" si="3">C159*E159</f>
        <v>0</v>
      </c>
    </row>
    <row r="160" spans="1:6" s="101" customFormat="1" ht="39.75" customHeight="1">
      <c r="A160" s="141" t="s">
        <v>3</v>
      </c>
      <c r="B160" s="86" t="s">
        <v>177</v>
      </c>
      <c r="C160" s="142">
        <v>15</v>
      </c>
      <c r="D160" s="143" t="s">
        <v>35</v>
      </c>
      <c r="E160" s="144"/>
      <c r="F160" s="146">
        <f t="shared" si="3"/>
        <v>0</v>
      </c>
    </row>
    <row r="161" spans="1:6" s="101" customFormat="1" ht="43.5" customHeight="1">
      <c r="A161" s="141" t="s">
        <v>32</v>
      </c>
      <c r="B161" s="86" t="s">
        <v>178</v>
      </c>
      <c r="C161" s="142">
        <v>96</v>
      </c>
      <c r="D161" s="143" t="s">
        <v>23</v>
      </c>
      <c r="E161" s="144"/>
      <c r="F161" s="146">
        <f t="shared" si="3"/>
        <v>0</v>
      </c>
    </row>
    <row r="162" spans="1:6" s="101" customFormat="1" ht="43.5" customHeight="1">
      <c r="A162" s="141" t="s">
        <v>33</v>
      </c>
      <c r="B162" s="86" t="s">
        <v>179</v>
      </c>
      <c r="C162" s="142">
        <v>15</v>
      </c>
      <c r="D162" s="143" t="s">
        <v>35</v>
      </c>
      <c r="E162" s="144"/>
      <c r="F162" s="146">
        <f t="shared" si="3"/>
        <v>0</v>
      </c>
    </row>
    <row r="163" spans="1:6" s="101" customFormat="1" ht="28.5" customHeight="1">
      <c r="A163" s="141" t="s">
        <v>34</v>
      </c>
      <c r="B163" s="86" t="s">
        <v>180</v>
      </c>
      <c r="C163" s="142">
        <v>30</v>
      </c>
      <c r="D163" s="143" t="s">
        <v>35</v>
      </c>
      <c r="E163" s="144"/>
      <c r="F163" s="146">
        <f t="shared" si="3"/>
        <v>0</v>
      </c>
    </row>
    <row r="164" spans="1:6" s="101" customFormat="1" ht="43.5" customHeight="1">
      <c r="A164" s="141" t="s">
        <v>36</v>
      </c>
      <c r="B164" s="86" t="s">
        <v>181</v>
      </c>
      <c r="C164" s="142">
        <v>145</v>
      </c>
      <c r="D164" s="143" t="s">
        <v>35</v>
      </c>
      <c r="E164" s="144"/>
      <c r="F164" s="146">
        <f t="shared" si="3"/>
        <v>0</v>
      </c>
    </row>
    <row r="165" spans="1:6" s="101" customFormat="1" ht="52.5" customHeight="1">
      <c r="A165" s="141" t="s">
        <v>37</v>
      </c>
      <c r="B165" s="86" t="s">
        <v>182</v>
      </c>
      <c r="C165" s="142">
        <v>20</v>
      </c>
      <c r="D165" s="143" t="s">
        <v>35</v>
      </c>
      <c r="E165" s="144"/>
      <c r="F165" s="146">
        <f t="shared" si="3"/>
        <v>0</v>
      </c>
    </row>
    <row r="166" spans="1:6" s="101" customFormat="1" ht="43.5" customHeight="1">
      <c r="A166" s="141" t="s">
        <v>38</v>
      </c>
      <c r="B166" s="86" t="s">
        <v>183</v>
      </c>
      <c r="C166" s="142">
        <v>90</v>
      </c>
      <c r="D166" s="143" t="s">
        <v>35</v>
      </c>
      <c r="E166" s="144"/>
      <c r="F166" s="146">
        <f t="shared" si="3"/>
        <v>0</v>
      </c>
    </row>
    <row r="167" spans="1:6" s="101" customFormat="1" ht="43.5" customHeight="1">
      <c r="A167" s="141" t="s">
        <v>39</v>
      </c>
      <c r="B167" s="86" t="s">
        <v>184</v>
      </c>
      <c r="C167" s="142">
        <v>180</v>
      </c>
      <c r="D167" s="143" t="s">
        <v>51</v>
      </c>
      <c r="E167" s="144"/>
      <c r="F167" s="146">
        <f t="shared" si="3"/>
        <v>0</v>
      </c>
    </row>
    <row r="168" spans="1:6" s="101" customFormat="1" ht="43.5" customHeight="1">
      <c r="A168" s="141" t="s">
        <v>40</v>
      </c>
      <c r="B168" s="86" t="s">
        <v>185</v>
      </c>
      <c r="C168" s="142">
        <v>30</v>
      </c>
      <c r="D168" s="143" t="s">
        <v>51</v>
      </c>
      <c r="E168" s="144"/>
      <c r="F168" s="146">
        <f t="shared" si="3"/>
        <v>0</v>
      </c>
    </row>
    <row r="169" spans="1:6" s="101" customFormat="1" ht="43.5" customHeight="1">
      <c r="A169" s="141" t="s">
        <v>45</v>
      </c>
      <c r="B169" s="86" t="s">
        <v>186</v>
      </c>
      <c r="C169" s="142">
        <v>540</v>
      </c>
      <c r="D169" s="143" t="s">
        <v>23</v>
      </c>
      <c r="E169" s="144"/>
      <c r="F169" s="146">
        <f t="shared" si="3"/>
        <v>0</v>
      </c>
    </row>
    <row r="170" spans="1:6" s="101" customFormat="1" ht="44.25" customHeight="1" thickBot="1">
      <c r="A170" s="141" t="s">
        <v>46</v>
      </c>
      <c r="B170" s="86" t="s">
        <v>187</v>
      </c>
      <c r="C170" s="142">
        <v>0.1</v>
      </c>
      <c r="D170" s="143" t="s">
        <v>68</v>
      </c>
      <c r="E170" s="144">
        <f>SUM(F157:F169)</f>
        <v>0</v>
      </c>
      <c r="F170" s="146">
        <f t="shared" si="3"/>
        <v>0</v>
      </c>
    </row>
    <row r="171" spans="1:6" s="101" customFormat="1" ht="17.25" customHeight="1" thickBot="1">
      <c r="A171" s="147"/>
      <c r="B171" s="207" t="s">
        <v>172</v>
      </c>
      <c r="C171" s="208"/>
      <c r="D171" s="209"/>
      <c r="E171" s="148"/>
      <c r="F171" s="149">
        <f>SUM(F157:F170)</f>
        <v>0</v>
      </c>
    </row>
    <row r="172" spans="1:6" ht="12" customHeight="1">
      <c r="A172" s="109"/>
      <c r="B172" s="110"/>
      <c r="C172" s="110"/>
      <c r="D172" s="110"/>
      <c r="E172" s="110"/>
      <c r="F172" s="110"/>
    </row>
    <row r="173" spans="1:6" s="127" customFormat="1" ht="14.25" customHeight="1">
      <c r="A173" s="123" t="s">
        <v>2</v>
      </c>
      <c r="B173" s="124" t="s">
        <v>188</v>
      </c>
      <c r="C173" s="125"/>
      <c r="D173" s="126"/>
      <c r="E173" s="126"/>
      <c r="F173" s="126"/>
    </row>
    <row r="174" spans="1:6" s="127" customFormat="1" ht="14.25" customHeight="1" thickBot="1">
      <c r="A174" s="152"/>
      <c r="B174" s="153"/>
      <c r="D174" s="154"/>
      <c r="E174" s="154"/>
      <c r="F174" s="154"/>
    </row>
    <row r="175" spans="1:6" s="134" customFormat="1" ht="24" customHeight="1">
      <c r="A175" s="128" t="s">
        <v>4</v>
      </c>
      <c r="B175" s="129" t="s">
        <v>5</v>
      </c>
      <c r="C175" s="130" t="s">
        <v>6</v>
      </c>
      <c r="D175" s="131" t="s">
        <v>7</v>
      </c>
      <c r="E175" s="132" t="s">
        <v>9</v>
      </c>
      <c r="F175" s="133" t="s">
        <v>10</v>
      </c>
    </row>
    <row r="176" spans="1:6" s="134" customFormat="1" ht="15" customHeight="1" thickBot="1">
      <c r="A176" s="135" t="s">
        <v>8</v>
      </c>
      <c r="B176" s="136">
        <v>1</v>
      </c>
      <c r="C176" s="137">
        <v>2</v>
      </c>
      <c r="D176" s="138">
        <v>3</v>
      </c>
      <c r="E176" s="139">
        <v>4</v>
      </c>
      <c r="F176" s="140" t="s">
        <v>17</v>
      </c>
    </row>
    <row r="177" spans="1:6" s="101" customFormat="1" ht="72">
      <c r="A177" s="141" t="s">
        <v>0</v>
      </c>
      <c r="B177" s="86" t="s">
        <v>190</v>
      </c>
      <c r="C177" s="142">
        <v>1</v>
      </c>
      <c r="D177" s="143" t="s">
        <v>19</v>
      </c>
      <c r="E177" s="144"/>
      <c r="F177" s="145">
        <f>C177*E177</f>
        <v>0</v>
      </c>
    </row>
    <row r="178" spans="1:6" s="101" customFormat="1" ht="43.5" customHeight="1">
      <c r="A178" s="141" t="s">
        <v>1</v>
      </c>
      <c r="B178" s="86" t="s">
        <v>191</v>
      </c>
      <c r="C178" s="142">
        <v>6</v>
      </c>
      <c r="D178" s="143" t="s">
        <v>19</v>
      </c>
      <c r="E178" s="144"/>
      <c r="F178" s="146">
        <f>C178*E178</f>
        <v>0</v>
      </c>
    </row>
    <row r="179" spans="1:6" s="101" customFormat="1" ht="43.5" customHeight="1">
      <c r="A179" s="141" t="s">
        <v>2</v>
      </c>
      <c r="B179" s="86" t="s">
        <v>192</v>
      </c>
      <c r="C179" s="142">
        <v>1</v>
      </c>
      <c r="D179" s="143" t="s">
        <v>19</v>
      </c>
      <c r="E179" s="144"/>
      <c r="F179" s="146">
        <f>C179*E179</f>
        <v>0</v>
      </c>
    </row>
    <row r="180" spans="1:6" s="101" customFormat="1" ht="44.25" customHeight="1" thickBot="1">
      <c r="A180" s="141" t="s">
        <v>46</v>
      </c>
      <c r="B180" s="86" t="s">
        <v>193</v>
      </c>
      <c r="C180" s="142">
        <v>0.1</v>
      </c>
      <c r="D180" s="143" t="s">
        <v>68</v>
      </c>
      <c r="E180" s="144">
        <f>SUM(F177:F179)</f>
        <v>0</v>
      </c>
      <c r="F180" s="146">
        <f>C180*E180</f>
        <v>0</v>
      </c>
    </row>
    <row r="181" spans="1:6" s="101" customFormat="1" ht="17.25" customHeight="1" thickBot="1">
      <c r="A181" s="147"/>
      <c r="B181" s="207" t="s">
        <v>189</v>
      </c>
      <c r="C181" s="208"/>
      <c r="D181" s="209"/>
      <c r="E181" s="148"/>
      <c r="F181" s="149">
        <f>SUM(F177:F180)</f>
        <v>0</v>
      </c>
    </row>
    <row r="182" spans="1:6" s="18" customFormat="1" ht="14.25" customHeight="1">
      <c r="A182" s="105"/>
      <c r="B182" s="106"/>
      <c r="C182" s="107"/>
      <c r="D182" s="108"/>
      <c r="E182" s="108"/>
      <c r="F182" s="108"/>
    </row>
    <row r="183" spans="1:6" s="18" customFormat="1" ht="10.5" customHeight="1">
      <c r="A183" s="111"/>
      <c r="B183" s="112"/>
      <c r="C183" s="113"/>
      <c r="D183" s="113"/>
      <c r="E183" s="108"/>
      <c r="F183" s="108"/>
    </row>
    <row r="184" spans="1:6" s="127" customFormat="1" ht="14.25" customHeight="1">
      <c r="A184" s="123" t="s">
        <v>3</v>
      </c>
      <c r="B184" s="124" t="s">
        <v>194</v>
      </c>
      <c r="C184" s="125"/>
      <c r="D184" s="126"/>
      <c r="E184" s="126"/>
      <c r="F184" s="126"/>
    </row>
    <row r="185" spans="1:6" s="127" customFormat="1" ht="14.25" customHeight="1">
      <c r="A185" s="152"/>
      <c r="B185" s="153"/>
      <c r="D185" s="154"/>
      <c r="E185" s="154"/>
      <c r="F185" s="154"/>
    </row>
    <row r="186" spans="1:6" s="101" customFormat="1" ht="30.75" customHeight="1">
      <c r="A186" s="150"/>
      <c r="B186" s="164" t="s">
        <v>196</v>
      </c>
      <c r="C186" s="164"/>
      <c r="D186" s="164"/>
      <c r="E186" s="118"/>
      <c r="F186" s="151"/>
    </row>
    <row r="187" spans="1:6" s="101" customFormat="1" ht="48" customHeight="1">
      <c r="A187" s="150"/>
      <c r="B187" s="164" t="s">
        <v>197</v>
      </c>
      <c r="C187" s="164"/>
      <c r="D187" s="164"/>
      <c r="E187" s="118"/>
      <c r="F187" s="151"/>
    </row>
    <row r="188" spans="1:6" s="101" customFormat="1" ht="22.5" customHeight="1">
      <c r="A188" s="150"/>
      <c r="B188" s="164" t="s">
        <v>198</v>
      </c>
      <c r="C188" s="164"/>
      <c r="D188" s="164"/>
      <c r="E188" s="118"/>
      <c r="F188" s="151"/>
    </row>
    <row r="189" spans="1:6" s="127" customFormat="1" ht="14.25" customHeight="1" thickBot="1">
      <c r="A189" s="152"/>
      <c r="B189" s="153"/>
      <c r="D189" s="154"/>
      <c r="E189" s="154"/>
      <c r="F189" s="154"/>
    </row>
    <row r="190" spans="1:6" s="134" customFormat="1" ht="24" customHeight="1">
      <c r="A190" s="128" t="s">
        <v>4</v>
      </c>
      <c r="B190" s="129" t="s">
        <v>5</v>
      </c>
      <c r="C190" s="130" t="s">
        <v>6</v>
      </c>
      <c r="D190" s="131" t="s">
        <v>7</v>
      </c>
      <c r="E190" s="132" t="s">
        <v>9</v>
      </c>
      <c r="F190" s="133" t="s">
        <v>10</v>
      </c>
    </row>
    <row r="191" spans="1:6" s="134" customFormat="1" ht="15" customHeight="1" thickBot="1">
      <c r="A191" s="135" t="s">
        <v>8</v>
      </c>
      <c r="B191" s="136">
        <v>1</v>
      </c>
      <c r="C191" s="137">
        <v>2</v>
      </c>
      <c r="D191" s="138">
        <v>3</v>
      </c>
      <c r="E191" s="139">
        <v>4</v>
      </c>
      <c r="F191" s="140" t="s">
        <v>17</v>
      </c>
    </row>
    <row r="192" spans="1:6" s="101" customFormat="1" ht="24.75" customHeight="1">
      <c r="A192" s="141" t="s">
        <v>0</v>
      </c>
      <c r="B192" s="86" t="s">
        <v>199</v>
      </c>
      <c r="C192" s="142">
        <v>180</v>
      </c>
      <c r="D192" s="143" t="s">
        <v>51</v>
      </c>
      <c r="E192" s="144"/>
      <c r="F192" s="145">
        <f>C192*E192</f>
        <v>0</v>
      </c>
    </row>
    <row r="193" spans="1:6" s="101" customFormat="1" ht="18.75" customHeight="1">
      <c r="A193" s="141" t="s">
        <v>1</v>
      </c>
      <c r="B193" s="86" t="s">
        <v>200</v>
      </c>
      <c r="C193" s="142"/>
      <c r="D193" s="143"/>
      <c r="E193" s="144"/>
      <c r="F193" s="146"/>
    </row>
    <row r="194" spans="1:6" s="101" customFormat="1" ht="24.75" customHeight="1">
      <c r="A194" s="141"/>
      <c r="B194" s="86" t="s">
        <v>221</v>
      </c>
      <c r="C194" s="142">
        <v>4</v>
      </c>
      <c r="D194" s="143" t="s">
        <v>19</v>
      </c>
      <c r="E194" s="144"/>
      <c r="F194" s="146">
        <f>C194*E194</f>
        <v>0</v>
      </c>
    </row>
    <row r="195" spans="1:6" s="101" customFormat="1" ht="24.75" customHeight="1">
      <c r="A195" s="141"/>
      <c r="B195" s="86" t="s">
        <v>222</v>
      </c>
      <c r="C195" s="142">
        <v>3</v>
      </c>
      <c r="D195" s="143" t="s">
        <v>19</v>
      </c>
      <c r="E195" s="144"/>
      <c r="F195" s="146">
        <f t="shared" ref="F195:F196" si="4">C195*E195</f>
        <v>0</v>
      </c>
    </row>
    <row r="196" spans="1:6" s="101" customFormat="1" ht="24.75" customHeight="1">
      <c r="A196" s="141" t="s">
        <v>2</v>
      </c>
      <c r="B196" s="86" t="s">
        <v>201</v>
      </c>
      <c r="C196" s="142">
        <v>7</v>
      </c>
      <c r="D196" s="143" t="s">
        <v>19</v>
      </c>
      <c r="E196" s="144"/>
      <c r="F196" s="146">
        <f t="shared" si="4"/>
        <v>0</v>
      </c>
    </row>
    <row r="197" spans="1:6" s="101" customFormat="1" ht="24.75" customHeight="1">
      <c r="A197" s="141" t="s">
        <v>3</v>
      </c>
      <c r="B197" s="86" t="s">
        <v>202</v>
      </c>
      <c r="C197" s="142"/>
      <c r="D197" s="143"/>
      <c r="E197" s="144"/>
      <c r="F197" s="145"/>
    </row>
    <row r="198" spans="1:6" s="101" customFormat="1" ht="24.75" customHeight="1">
      <c r="A198" s="141"/>
      <c r="B198" s="86" t="s">
        <v>203</v>
      </c>
      <c r="C198" s="142">
        <v>3</v>
      </c>
      <c r="D198" s="143" t="s">
        <v>19</v>
      </c>
      <c r="E198" s="144"/>
      <c r="F198" s="145">
        <f>C198*E198</f>
        <v>0</v>
      </c>
    </row>
    <row r="199" spans="1:6" s="101" customFormat="1" ht="24.75" customHeight="1">
      <c r="A199" s="141" t="s">
        <v>32</v>
      </c>
      <c r="B199" s="86" t="s">
        <v>204</v>
      </c>
      <c r="C199" s="142"/>
      <c r="D199" s="143"/>
      <c r="E199" s="144"/>
      <c r="F199" s="146"/>
    </row>
    <row r="200" spans="1:6" s="101" customFormat="1" ht="22.5" customHeight="1">
      <c r="A200" s="141"/>
      <c r="B200" s="86" t="s">
        <v>205</v>
      </c>
      <c r="C200" s="142">
        <v>1</v>
      </c>
      <c r="D200" s="143" t="s">
        <v>19</v>
      </c>
      <c r="E200" s="144"/>
      <c r="F200" s="145">
        <f>C200*E200</f>
        <v>0</v>
      </c>
    </row>
    <row r="201" spans="1:6" s="101" customFormat="1" ht="22.5" customHeight="1">
      <c r="A201" s="141"/>
      <c r="B201" s="86" t="s">
        <v>206</v>
      </c>
      <c r="C201" s="142">
        <v>1</v>
      </c>
      <c r="D201" s="143" t="s">
        <v>19</v>
      </c>
      <c r="E201" s="144"/>
      <c r="F201" s="145">
        <f t="shared" ref="F201:F209" si="5">C201*E201</f>
        <v>0</v>
      </c>
    </row>
    <row r="202" spans="1:6" s="101" customFormat="1" ht="22.5" customHeight="1">
      <c r="A202" s="141"/>
      <c r="B202" s="86" t="s">
        <v>207</v>
      </c>
      <c r="C202" s="142">
        <v>1</v>
      </c>
      <c r="D202" s="143" t="s">
        <v>19</v>
      </c>
      <c r="E202" s="144"/>
      <c r="F202" s="145">
        <f t="shared" si="5"/>
        <v>0</v>
      </c>
    </row>
    <row r="203" spans="1:6" s="101" customFormat="1" ht="22.5" customHeight="1">
      <c r="A203" s="141"/>
      <c r="B203" s="86" t="s">
        <v>208</v>
      </c>
      <c r="C203" s="142">
        <v>2</v>
      </c>
      <c r="D203" s="143" t="s">
        <v>19</v>
      </c>
      <c r="E203" s="144"/>
      <c r="F203" s="145">
        <f t="shared" si="5"/>
        <v>0</v>
      </c>
    </row>
    <row r="204" spans="1:6" s="101" customFormat="1" ht="22.5" customHeight="1">
      <c r="A204" s="141"/>
      <c r="B204" s="86" t="s">
        <v>209</v>
      </c>
      <c r="C204" s="142">
        <v>1</v>
      </c>
      <c r="D204" s="143" t="s">
        <v>19</v>
      </c>
      <c r="E204" s="144"/>
      <c r="F204" s="145">
        <f t="shared" si="5"/>
        <v>0</v>
      </c>
    </row>
    <row r="205" spans="1:6" s="101" customFormat="1" ht="22.5" customHeight="1">
      <c r="A205" s="141"/>
      <c r="B205" s="86" t="s">
        <v>210</v>
      </c>
      <c r="C205" s="142">
        <v>11</v>
      </c>
      <c r="D205" s="143" t="s">
        <v>19</v>
      </c>
      <c r="E205" s="144"/>
      <c r="F205" s="145">
        <f t="shared" si="5"/>
        <v>0</v>
      </c>
    </row>
    <row r="206" spans="1:6" s="101" customFormat="1" ht="22.5" customHeight="1">
      <c r="A206" s="141"/>
      <c r="B206" s="86" t="s">
        <v>211</v>
      </c>
      <c r="C206" s="142">
        <v>88</v>
      </c>
      <c r="D206" s="143" t="s">
        <v>19</v>
      </c>
      <c r="E206" s="144"/>
      <c r="F206" s="145">
        <f t="shared" si="5"/>
        <v>0</v>
      </c>
    </row>
    <row r="207" spans="1:6" s="101" customFormat="1" ht="22.5" customHeight="1">
      <c r="A207" s="141"/>
      <c r="B207" s="86" t="s">
        <v>212</v>
      </c>
      <c r="C207" s="142">
        <v>1</v>
      </c>
      <c r="D207" s="143" t="s">
        <v>19</v>
      </c>
      <c r="E207" s="144"/>
      <c r="F207" s="145">
        <f t="shared" si="5"/>
        <v>0</v>
      </c>
    </row>
    <row r="208" spans="1:6" s="101" customFormat="1" ht="24.75" customHeight="1">
      <c r="A208" s="141" t="s">
        <v>33</v>
      </c>
      <c r="B208" s="86" t="s">
        <v>213</v>
      </c>
      <c r="C208" s="142">
        <v>180</v>
      </c>
      <c r="D208" s="143" t="s">
        <v>51</v>
      </c>
      <c r="E208" s="144"/>
      <c r="F208" s="145">
        <f t="shared" si="5"/>
        <v>0</v>
      </c>
    </row>
    <row r="209" spans="1:6" s="101" customFormat="1" ht="24.75" customHeight="1">
      <c r="A209" s="141" t="s">
        <v>34</v>
      </c>
      <c r="B209" s="86" t="s">
        <v>214</v>
      </c>
      <c r="C209" s="142">
        <v>180</v>
      </c>
      <c r="D209" s="143" t="s">
        <v>51</v>
      </c>
      <c r="E209" s="144"/>
      <c r="F209" s="145">
        <f t="shared" si="5"/>
        <v>0</v>
      </c>
    </row>
    <row r="210" spans="1:6" s="101" customFormat="1" ht="44.25" customHeight="1" thickBot="1">
      <c r="A210" s="141" t="s">
        <v>36</v>
      </c>
      <c r="B210" s="86" t="s">
        <v>215</v>
      </c>
      <c r="C210" s="142">
        <v>0.1</v>
      </c>
      <c r="D210" s="143" t="s">
        <v>68</v>
      </c>
      <c r="E210" s="144">
        <f>SUM(F192:F209)</f>
        <v>0</v>
      </c>
      <c r="F210" s="145">
        <f>C210*E210</f>
        <v>0</v>
      </c>
    </row>
    <row r="211" spans="1:6" s="101" customFormat="1" ht="17.25" customHeight="1" thickBot="1">
      <c r="A211" s="147"/>
      <c r="B211" s="207" t="s">
        <v>195</v>
      </c>
      <c r="C211" s="208"/>
      <c r="D211" s="209"/>
      <c r="E211" s="148"/>
      <c r="F211" s="149">
        <f>SUM(F192:F210)</f>
        <v>0</v>
      </c>
    </row>
    <row r="212" spans="1:6" s="99" customFormat="1" ht="17.25" customHeight="1">
      <c r="A212" s="114"/>
      <c r="B212" s="115"/>
      <c r="C212" s="115"/>
      <c r="D212" s="115"/>
      <c r="E212" s="116"/>
      <c r="F212" s="117"/>
    </row>
    <row r="213" spans="1:6" s="127" customFormat="1" ht="18.75" customHeight="1">
      <c r="A213" s="155"/>
      <c r="B213" s="226" t="s">
        <v>219</v>
      </c>
      <c r="C213" s="226"/>
      <c r="D213" s="226"/>
      <c r="E213" s="156"/>
      <c r="F213" s="156"/>
    </row>
    <row r="214" spans="1:6" s="101" customFormat="1" ht="9" customHeight="1" thickBot="1">
      <c r="A214" s="157"/>
      <c r="B214" s="158"/>
      <c r="C214" s="159"/>
      <c r="D214" s="157"/>
      <c r="E214" s="160"/>
      <c r="F214" s="160"/>
    </row>
    <row r="215" spans="1:6" s="134" customFormat="1" ht="20.25" customHeight="1" thickBot="1">
      <c r="A215" s="161"/>
      <c r="B215" s="234" t="s">
        <v>22</v>
      </c>
      <c r="C215" s="227"/>
      <c r="D215" s="228"/>
      <c r="E215" s="227" t="s">
        <v>18</v>
      </c>
      <c r="F215" s="228"/>
    </row>
    <row r="216" spans="1:6" s="134" customFormat="1" ht="22.5" customHeight="1">
      <c r="A216" s="162" t="s">
        <v>0</v>
      </c>
      <c r="B216" s="231" t="s">
        <v>79</v>
      </c>
      <c r="C216" s="232"/>
      <c r="D216" s="233"/>
      <c r="E216" s="210">
        <f>F148</f>
        <v>0</v>
      </c>
      <c r="F216" s="211"/>
    </row>
    <row r="217" spans="1:6" s="134" customFormat="1" ht="22.5" customHeight="1">
      <c r="A217" s="162" t="s">
        <v>1</v>
      </c>
      <c r="B217" s="231" t="s">
        <v>43</v>
      </c>
      <c r="C217" s="232"/>
      <c r="D217" s="233"/>
      <c r="E217" s="210">
        <f>F171</f>
        <v>0</v>
      </c>
      <c r="F217" s="211"/>
    </row>
    <row r="218" spans="1:6" s="134" customFormat="1" ht="22.5" customHeight="1">
      <c r="A218" s="162" t="s">
        <v>2</v>
      </c>
      <c r="B218" s="231" t="s">
        <v>188</v>
      </c>
      <c r="C218" s="232"/>
      <c r="D218" s="233"/>
      <c r="E218" s="210">
        <f>F181</f>
        <v>0</v>
      </c>
      <c r="F218" s="211"/>
    </row>
    <row r="219" spans="1:6" s="134" customFormat="1" ht="22.5" customHeight="1" thickBot="1">
      <c r="A219" s="162" t="s">
        <v>3</v>
      </c>
      <c r="B219" s="231" t="s">
        <v>217</v>
      </c>
      <c r="C219" s="232"/>
      <c r="D219" s="233"/>
      <c r="E219" s="210">
        <f>F211</f>
        <v>0</v>
      </c>
      <c r="F219" s="211"/>
    </row>
    <row r="220" spans="1:6" s="134" customFormat="1" ht="17.25" customHeight="1" thickBot="1">
      <c r="A220" s="147"/>
      <c r="B220" s="207" t="s">
        <v>218</v>
      </c>
      <c r="C220" s="208"/>
      <c r="D220" s="209"/>
      <c r="E220" s="229">
        <f>SUM(E216:F219)</f>
        <v>0</v>
      </c>
      <c r="F220" s="230"/>
    </row>
    <row r="221" spans="1:6" s="99" customFormat="1" ht="17.25" customHeight="1">
      <c r="A221" s="114"/>
      <c r="B221" s="115"/>
      <c r="C221" s="115"/>
      <c r="D221" s="115"/>
      <c r="E221" s="116"/>
      <c r="F221" s="117"/>
    </row>
    <row r="222" spans="1:6" s="18" customFormat="1" ht="15.75" customHeight="1">
      <c r="A222" s="82" t="s">
        <v>216</v>
      </c>
      <c r="B222" s="84" t="s">
        <v>70</v>
      </c>
      <c r="C222" s="85"/>
      <c r="D222" s="82"/>
      <c r="E222" s="83"/>
      <c r="F222" s="83"/>
    </row>
    <row r="223" spans="1:6" s="18" customFormat="1" ht="10.5" customHeight="1" thickBot="1">
      <c r="A223" s="20"/>
      <c r="B223" s="21"/>
      <c r="C223" s="19"/>
      <c r="D223" s="19"/>
      <c r="E223" s="19"/>
      <c r="F223" s="19"/>
    </row>
    <row r="224" spans="1:6" s="14" customFormat="1" ht="24" customHeight="1">
      <c r="A224" s="22" t="s">
        <v>4</v>
      </c>
      <c r="B224" s="23" t="s">
        <v>5</v>
      </c>
      <c r="C224" s="24" t="s">
        <v>6</v>
      </c>
      <c r="D224" s="50" t="s">
        <v>7</v>
      </c>
      <c r="E224" s="49" t="s">
        <v>9</v>
      </c>
      <c r="F224" s="25" t="s">
        <v>10</v>
      </c>
    </row>
    <row r="225" spans="1:6" s="14" customFormat="1" ht="15" customHeight="1" thickBot="1">
      <c r="A225" s="26" t="s">
        <v>8</v>
      </c>
      <c r="B225" s="27">
        <v>1</v>
      </c>
      <c r="C225" s="28">
        <v>2</v>
      </c>
      <c r="D225" s="51">
        <v>3</v>
      </c>
      <c r="E225" s="29">
        <v>4</v>
      </c>
      <c r="F225" s="30" t="s">
        <v>17</v>
      </c>
    </row>
    <row r="226" spans="1:6" s="13" customFormat="1" ht="26.25" customHeight="1">
      <c r="A226" s="31" t="s">
        <v>0</v>
      </c>
      <c r="B226" s="86" t="s">
        <v>224</v>
      </c>
      <c r="C226" s="93">
        <v>1.0999999999999999E-2</v>
      </c>
      <c r="D226" s="52" t="s">
        <v>68</v>
      </c>
      <c r="E226" s="33">
        <f>E236+E237</f>
        <v>0</v>
      </c>
      <c r="F226" s="67">
        <f>C226*E226</f>
        <v>0</v>
      </c>
    </row>
    <row r="227" spans="1:6" s="13" customFormat="1" ht="31.5" customHeight="1">
      <c r="A227" s="31" t="s">
        <v>1</v>
      </c>
      <c r="B227" s="86" t="s">
        <v>225</v>
      </c>
      <c r="C227" s="93">
        <v>7.0000000000000001E-3</v>
      </c>
      <c r="D227" s="52" t="s">
        <v>68</v>
      </c>
      <c r="E227" s="33">
        <f>E236+E237</f>
        <v>0</v>
      </c>
      <c r="F227" s="67">
        <f>C227*E227</f>
        <v>0</v>
      </c>
    </row>
    <row r="228" spans="1:6" s="13" customFormat="1" ht="23.25" customHeight="1">
      <c r="A228" s="31" t="s">
        <v>2</v>
      </c>
      <c r="B228" s="86" t="s">
        <v>166</v>
      </c>
      <c r="C228" s="32">
        <v>1</v>
      </c>
      <c r="D228" s="52" t="s">
        <v>19</v>
      </c>
      <c r="E228" s="33"/>
      <c r="F228" s="67">
        <f>C228*E228</f>
        <v>0</v>
      </c>
    </row>
    <row r="229" spans="1:6" s="13" customFormat="1" ht="43.5" customHeight="1" thickBot="1">
      <c r="A229" s="31" t="s">
        <v>3</v>
      </c>
      <c r="B229" s="86" t="s">
        <v>167</v>
      </c>
      <c r="C229" s="32">
        <v>0.1</v>
      </c>
      <c r="D229" s="52" t="s">
        <v>68</v>
      </c>
      <c r="E229" s="33">
        <f>SUM(F226:F228)</f>
        <v>0</v>
      </c>
      <c r="F229" s="67">
        <f>C229*E229</f>
        <v>0</v>
      </c>
    </row>
    <row r="230" spans="1:6" s="14" customFormat="1" ht="18.75" customHeight="1" thickBot="1">
      <c r="A230" s="35"/>
      <c r="B230" s="169" t="s">
        <v>226</v>
      </c>
      <c r="C230" s="169"/>
      <c r="D230" s="170"/>
      <c r="E230" s="68"/>
      <c r="F230" s="36">
        <f>SUM(F226:F229)</f>
        <v>0</v>
      </c>
    </row>
    <row r="231" spans="1:6" s="13" customFormat="1" ht="13.5" customHeight="1">
      <c r="A231" s="62"/>
      <c r="B231" s="63"/>
      <c r="C231" s="64"/>
      <c r="D231" s="65"/>
      <c r="E231" s="66"/>
      <c r="F231" s="66"/>
    </row>
    <row r="232" spans="1:6" ht="13.5" customHeight="1">
      <c r="A232" s="204" t="s">
        <v>24</v>
      </c>
      <c r="B232" s="204"/>
      <c r="C232" s="204"/>
      <c r="D232" s="204"/>
      <c r="E232" s="204"/>
      <c r="F232" s="204"/>
    </row>
    <row r="233" spans="1:6" ht="13.5" customHeight="1">
      <c r="A233" s="203" t="s">
        <v>75</v>
      </c>
      <c r="B233" s="203"/>
      <c r="C233" s="203"/>
      <c r="D233" s="203"/>
      <c r="E233" s="203"/>
      <c r="F233" s="203"/>
    </row>
    <row r="234" spans="1:6" ht="12.75" customHeight="1" thickBot="1">
      <c r="A234" s="38"/>
      <c r="B234" s="38"/>
      <c r="C234" s="38"/>
      <c r="D234" s="38"/>
      <c r="E234" s="38"/>
      <c r="F234" s="38"/>
    </row>
    <row r="235" spans="1:6" s="14" customFormat="1" ht="20.25" customHeight="1" thickBot="1">
      <c r="A235" s="39"/>
      <c r="B235" s="202" t="s">
        <v>22</v>
      </c>
      <c r="C235" s="177"/>
      <c r="D235" s="178"/>
      <c r="E235" s="177" t="s">
        <v>18</v>
      </c>
      <c r="F235" s="178"/>
    </row>
    <row r="236" spans="1:6" s="14" customFormat="1" ht="22.5" customHeight="1">
      <c r="A236" s="163" t="s">
        <v>25</v>
      </c>
      <c r="B236" s="179" t="s">
        <v>223</v>
      </c>
      <c r="C236" s="180"/>
      <c r="D236" s="181"/>
      <c r="E236" s="200">
        <f>E134</f>
        <v>0</v>
      </c>
      <c r="F236" s="201"/>
    </row>
    <row r="237" spans="1:6" s="134" customFormat="1" ht="22.5" customHeight="1">
      <c r="A237" s="162" t="s">
        <v>26</v>
      </c>
      <c r="B237" s="222" t="s">
        <v>169</v>
      </c>
      <c r="C237" s="223"/>
      <c r="D237" s="224"/>
      <c r="E237" s="225">
        <f>E220</f>
        <v>0</v>
      </c>
      <c r="F237" s="211"/>
    </row>
    <row r="238" spans="1:6" s="14" customFormat="1" ht="22.5" customHeight="1" thickBot="1">
      <c r="A238" s="41" t="s">
        <v>216</v>
      </c>
      <c r="B238" s="174" t="s">
        <v>70</v>
      </c>
      <c r="C238" s="175"/>
      <c r="D238" s="176"/>
      <c r="E238" s="167">
        <f>F230</f>
        <v>0</v>
      </c>
      <c r="F238" s="168"/>
    </row>
    <row r="239" spans="1:6" s="14" customFormat="1" ht="22.5" customHeight="1">
      <c r="A239" s="59"/>
      <c r="B239" s="187" t="s">
        <v>31</v>
      </c>
      <c r="C239" s="188"/>
      <c r="D239" s="189"/>
      <c r="E239" s="172">
        <f>SUM(E236:F238)</f>
        <v>0</v>
      </c>
      <c r="F239" s="173"/>
    </row>
    <row r="240" spans="1:6" s="14" customFormat="1" ht="22.5" customHeight="1" thickBot="1">
      <c r="A240" s="42"/>
      <c r="B240" s="190" t="s">
        <v>168</v>
      </c>
      <c r="C240" s="191"/>
      <c r="D240" s="192"/>
      <c r="E240" s="95">
        <v>0</v>
      </c>
      <c r="F240" s="94">
        <f>E239*E240</f>
        <v>0</v>
      </c>
    </row>
    <row r="241" spans="1:6" s="14" customFormat="1" ht="22.5" customHeight="1">
      <c r="A241" s="59"/>
      <c r="B241" s="187" t="s">
        <v>27</v>
      </c>
      <c r="C241" s="188"/>
      <c r="D241" s="189"/>
      <c r="E241" s="172">
        <f>E239-F240</f>
        <v>0</v>
      </c>
      <c r="F241" s="173"/>
    </row>
    <row r="242" spans="1:6" s="14" customFormat="1" ht="22.5" customHeight="1">
      <c r="A242" s="41"/>
      <c r="B242" s="184" t="s">
        <v>30</v>
      </c>
      <c r="C242" s="185"/>
      <c r="D242" s="186"/>
      <c r="E242" s="193">
        <f>E241*0.22</f>
        <v>0</v>
      </c>
      <c r="F242" s="194"/>
    </row>
    <row r="243" spans="1:6" s="14" customFormat="1" ht="22.5" customHeight="1" thickBot="1">
      <c r="A243" s="42"/>
      <c r="B243" s="197" t="s">
        <v>29</v>
      </c>
      <c r="C243" s="198"/>
      <c r="D243" s="199"/>
      <c r="E243" s="195">
        <f>E241+E242</f>
        <v>0</v>
      </c>
      <c r="F243" s="196"/>
    </row>
    <row r="244" spans="1:6" ht="13.5" customHeight="1"/>
    <row r="245" spans="1:6" ht="21.75" customHeight="1">
      <c r="A245" s="43" t="s">
        <v>44</v>
      </c>
    </row>
    <row r="246" spans="1:6" ht="6.75" customHeight="1"/>
    <row r="247" spans="1:6" s="44" customFormat="1" ht="20.25" customHeight="1">
      <c r="A247" s="182" t="s">
        <v>20</v>
      </c>
      <c r="B247" s="182"/>
      <c r="D247" s="182" t="s">
        <v>28</v>
      </c>
      <c r="E247" s="182"/>
      <c r="F247" s="182"/>
    </row>
    <row r="248" spans="1:6" s="44" customFormat="1" ht="20.25" customHeight="1">
      <c r="A248" s="182" t="s">
        <v>21</v>
      </c>
      <c r="B248" s="182"/>
      <c r="D248" s="183"/>
      <c r="E248" s="183"/>
      <c r="F248" s="183"/>
    </row>
  </sheetData>
  <mergeCells count="79">
    <mergeCell ref="B237:D237"/>
    <mergeCell ref="E237:F237"/>
    <mergeCell ref="B187:D187"/>
    <mergeCell ref="B188:D188"/>
    <mergeCell ref="B213:D213"/>
    <mergeCell ref="E215:F215"/>
    <mergeCell ref="B220:D220"/>
    <mergeCell ref="E220:F220"/>
    <mergeCell ref="B216:D216"/>
    <mergeCell ref="E216:F216"/>
    <mergeCell ref="B217:D217"/>
    <mergeCell ref="E217:F217"/>
    <mergeCell ref="B215:D215"/>
    <mergeCell ref="B218:D218"/>
    <mergeCell ref="E218:F218"/>
    <mergeCell ref="B219:D219"/>
    <mergeCell ref="A11:F11"/>
    <mergeCell ref="B129:D129"/>
    <mergeCell ref="B134:D134"/>
    <mergeCell ref="A1:B1"/>
    <mergeCell ref="A2:B2"/>
    <mergeCell ref="A3:B3"/>
    <mergeCell ref="C2:F2"/>
    <mergeCell ref="C3:F3"/>
    <mergeCell ref="D7:F7"/>
    <mergeCell ref="A5:B5"/>
    <mergeCell ref="A6:B6"/>
    <mergeCell ref="A7:B7"/>
    <mergeCell ref="D6:F6"/>
    <mergeCell ref="A9:F9"/>
    <mergeCell ref="B26:D26"/>
    <mergeCell ref="B235:D235"/>
    <mergeCell ref="E235:F235"/>
    <mergeCell ref="A233:F233"/>
    <mergeCell ref="A232:F232"/>
    <mergeCell ref="E134:F134"/>
    <mergeCell ref="B148:D148"/>
    <mergeCell ref="B138:D138"/>
    <mergeCell ref="B171:D171"/>
    <mergeCell ref="B153:D153"/>
    <mergeCell ref="B181:D181"/>
    <mergeCell ref="B211:D211"/>
    <mergeCell ref="E219:F219"/>
    <mergeCell ref="A248:B248"/>
    <mergeCell ref="D248:F248"/>
    <mergeCell ref="B242:D242"/>
    <mergeCell ref="B241:D241"/>
    <mergeCell ref="B240:D240"/>
    <mergeCell ref="E242:F242"/>
    <mergeCell ref="E243:F243"/>
    <mergeCell ref="A247:B247"/>
    <mergeCell ref="D247:F247"/>
    <mergeCell ref="B243:D243"/>
    <mergeCell ref="E241:F241"/>
    <mergeCell ref="E239:F239"/>
    <mergeCell ref="B132:D132"/>
    <mergeCell ref="E132:F132"/>
    <mergeCell ref="E129:F129"/>
    <mergeCell ref="B130:D130"/>
    <mergeCell ref="E130:F130"/>
    <mergeCell ref="B131:D131"/>
    <mergeCell ref="B186:D186"/>
    <mergeCell ref="B238:D238"/>
    <mergeCell ref="E238:F238"/>
    <mergeCell ref="B236:D236"/>
    <mergeCell ref="B239:D239"/>
    <mergeCell ref="B133:D133"/>
    <mergeCell ref="E133:F133"/>
    <mergeCell ref="B230:D230"/>
    <mergeCell ref="E236:F236"/>
    <mergeCell ref="B15:E15"/>
    <mergeCell ref="B16:E16"/>
    <mergeCell ref="B30:D30"/>
    <mergeCell ref="B74:D74"/>
    <mergeCell ref="E131:F131"/>
    <mergeCell ref="B94:D94"/>
    <mergeCell ref="B125:D125"/>
    <mergeCell ref="B127:D127"/>
    <mergeCell ref="B70:D70"/>
  </mergeCells>
  <phoneticPr fontId="0" type="noConversion"/>
  <printOptions horizontalCentered="1"/>
  <pageMargins left="0.78740157480314965" right="0.39370078740157483" top="1.1811023622047245" bottom="0.78740157480314965" header="0.39370078740157483" footer="0.39370078740157483"/>
  <pageSetup paperSize="9" orientation="portrait" r:id="rId1"/>
  <headerFooter alignWithMargins="0">
    <oddHeader xml:space="preserve">&amp;C&amp;"Tahoma,Navadno Ležeče"&amp;8Oddaja javnega naročila gradnje:MOST NA BAČU NA LC 135080 BAČ - KORITNICE&amp;R&amp;"Tahoma,Krepko"&amp;8OBRAZEC št. 15 - Predračun </oddHeader>
    <oddFooter>&amp;C&amp;8stran &amp;P od &amp;N</oddFooter>
    <firstFooter>&amp;C&amp;8stran 1 od 64</firstFooter>
  </headerFooter>
  <rowBreaks count="4" manualBreakCount="4">
    <brk id="27" max="16383" man="1"/>
    <brk id="150" max="16383" man="1"/>
    <brk id="183" max="16383" man="1"/>
    <brk id="221" max="16383" man="1"/>
  </rowBreaks>
  <drawing r:id="rId2"/>
  <legacyDrawing r:id="rId3"/>
  <oleObjects>
    <mc:AlternateContent xmlns:mc="http://schemas.openxmlformats.org/markup-compatibility/2006">
      <mc:Choice Requires="x14">
        <oleObject progId="MSPhotoEd.3" shapeId="20666" r:id="rId4">
          <objectPr defaultSize="0" autoPict="0" r:id="rId5">
            <anchor moveWithCells="1" sizeWithCells="1">
              <from>
                <xdr:col>1</xdr:col>
                <xdr:colOff>3190875</xdr:colOff>
                <xdr:row>0</xdr:row>
                <xdr:rowOff>0</xdr:rowOff>
              </from>
              <to>
                <xdr:col>5</xdr:col>
                <xdr:colOff>981075</xdr:colOff>
                <xdr:row>0</xdr:row>
                <xdr:rowOff>0</xdr:rowOff>
              </to>
            </anchor>
          </objectPr>
        </oleObject>
      </mc:Choice>
      <mc:Fallback>
        <oleObject progId="MSPhotoEd.3" shapeId="2066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4. DEL - PREDRAČUN - obr. 15</vt:lpstr>
    </vt:vector>
  </TitlesOfParts>
  <Manager>Občina Ilirska Bistrica</Manager>
  <Company>ALTUS consulting d.o.o.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Občina Ilirska Bistrica</dc:title>
  <dc:subject>JN - Most na Baču na LC 135080 Bač - Koritnice</dc:subject>
  <dc:creator>Vesna Paljk</dc:creator>
  <cp:lastModifiedBy>stanko </cp:lastModifiedBy>
  <cp:lastPrinted>2016-12-07T07:39:55Z</cp:lastPrinted>
  <dcterms:created xsi:type="dcterms:W3CDTF">2005-07-13T09:17:54Z</dcterms:created>
  <dcterms:modified xsi:type="dcterms:W3CDTF">2016-12-07T09:58:13Z</dcterms:modified>
</cp:coreProperties>
</file>