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0" windowWidth="9405" windowHeight="9315" tabRatio="865" activeTab="1"/>
  </bookViews>
  <sheets>
    <sheet name="Rekapitulacija" sheetId="1" r:id="rId1"/>
    <sheet name="SN in GRADBENA DELA" sheetId="2" r:id="rId2"/>
  </sheets>
  <definedNames>
    <definedName name="_xlnm.Print_Area" localSheetId="0">'Rekapitulacija'!$A$1:$F$18</definedName>
    <definedName name="_xlnm.Print_Area" localSheetId="1">'SN in GRADBENA DELA'!$A$1:$F$57</definedName>
  </definedNames>
  <calcPr fullCalcOnLoad="1"/>
</workbook>
</file>

<file path=xl/sharedStrings.xml><?xml version="1.0" encoding="utf-8"?>
<sst xmlns="http://schemas.openxmlformats.org/spreadsheetml/2006/main" count="100" uniqueCount="61">
  <si>
    <t>Prevoz materiala in nepredvidena montažna dela (5 % montažnih del)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</si>
  <si>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</si>
  <si>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</si>
  <si>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</si>
  <si>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</si>
  <si>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</si>
  <si>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</si>
  <si>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</si>
  <si>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</si>
  <si>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</si>
  <si>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</si>
  <si>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</si>
  <si>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</si>
  <si>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kos</t>
  </si>
  <si>
    <t>m</t>
  </si>
  <si>
    <t>kpl</t>
  </si>
  <si>
    <t>Dobava, prevoz, montaža</t>
  </si>
  <si>
    <t>Stigmaflex cev</t>
  </si>
  <si>
    <t>- fi 160 mm vključno z distančniki, čepi, tesnili, koleni,</t>
  </si>
  <si>
    <t>Pocikani valjanec položen v izkopan kanal, Fe-Zn 25x4mm, komplet s križnimi sponkami in nosilci v jašku</t>
  </si>
  <si>
    <t>Geodetski posnetek trase pred zasipom, z vrisanimi cevmi</t>
  </si>
  <si>
    <t xml:space="preserve">Drobni material </t>
  </si>
  <si>
    <t>%</t>
  </si>
  <si>
    <t>Strojni in deloma ročni izkop kabelskega kanala v terenu IV. do V. ktg. dim 0,9 x 1,10 m, izdelava podloge iz suhega betona MB10 v sloju 10 cm, polaganje 6x stigmafleks cevi premera 2x160mm+4x110mm (vključno z distančniki, čepi, tesnili, koleni, ...), obbetoniranje z betonom MB10 v sloju 10 cm zasip s tamponskim gramozom ter nabijanje v slojih 20 cm, polaganje ozemljilnega valjanca in PVC opozorilnega traku, odvoz materiala v predelavo gradbenih odpadkov, vse komplet</t>
  </si>
  <si>
    <t>Strojni in deloma ročni izkop kabelskega kanala v terenu IV. do V. ktg. dim 0,9 x 1,10 m, izdelava podloge iz suhega betona MB10 v sloju 10 cm, polaganje 4x stigmafleks cevi premera 2x160mm+2x110mm (vključno z distančniki, čepi, tesnili, koleni, ...), obbetoniranje z betonom MB10 v sloju 10 cm zasip s tamponskim gramozom ter nabijanje v slojih 20 cm, polaganje ozemljilnega valjanca in PVC opozorilnega traku, odvoz materiala v predelavo gradbenih odpadkov, vse komplet</t>
  </si>
  <si>
    <t>Strojni in deloma ročni izkop kabelskega kanala v terenu IV. do V. ktg. dim 0,9 x 1,10 m, izdelava podloge iz suhega betona MB10 v sloju 10 cm, polaganje 4x stigmafleks cevi premera 2x160mm+2x110mm (vključno z distančniki, čepi, tesnili, koleni, ...), zasip cevi z mivko v sloju 10 cm, zasip s tamponskim gramozom ter nabijanje v slojih 20 cm, polaganje ozemljilnega valjanca in PVC opozorilnega traku, odvoz materiala v predelavo gradbenih odpadkov, vse komplet</t>
  </si>
  <si>
    <t>Strojni in deloma ročni izkop kabelskega kanala v terenu IV. do V. ktg. dim 0,5 x 1,10 m, izdelava podloge iz suhega betona MB10 v sloju 10 cm, polaganje 2x stigmafleks cevi premera 2x160mm (vključno z distančniki, čepi, tesnili, koleni, ...), obbetoniranje z betonom MB10 v sloju 10 cm zasip, s tamponskim gramozom ter nabijanje v slojih 20 cm, polaganje ozemljilnega valjanca in PVC opozorilnega traku, odvoz materiala v predelavo gradbenih odpadkov, vse komplet</t>
  </si>
  <si>
    <t>Izkop  v terenu IV. do V. kat. in komplet izgradnja tipskega manipulativnega kabelskega jaška dim 180x180x180cm (notranja mera), z betonom MB 30, litoželeznim pokrovom 400kN, 600*600 mm, z napisom ELEKTRIKA, jašek opremljen s pocinkanimi lestvami - 4 prečke, odvoz materiala v predelavo gradbenih odpadkov, vse komplet</t>
  </si>
  <si>
    <t>Izkop  v terenu IV. do V. kat. in komplet izgradnja tipskega manipulativnega kabelskega jaška dim 150x150x150cm (notranja mera), z betonom MB 30, litoželeznim pokrovom 400kN, 600*600 mm, z napisom ELEKTRIKA, jašek opremljen s pocinkanimi lestvami - 3 prečke, odvoz materiala v predelavo gradbenih odpadkov, vse komplet</t>
  </si>
  <si>
    <t>GRADBENA DELA - KABELSKA KANALIZACIJA</t>
  </si>
  <si>
    <t>Preboj obstoječega jaška, uvod cevi 2xfi160mm+2xfi110mm, ter obdelava uvoda in čiščenje</t>
  </si>
  <si>
    <t>- fi 110 mm vključno z distančniki, čepi, tesnili, koleni,</t>
  </si>
  <si>
    <t>Opozorilni trak "POZOR VISOKA NAPETOST"</t>
  </si>
  <si>
    <t>Zakoličba obstoječih vodov komunalne infrastrukture (tudi višinsko)</t>
  </si>
  <si>
    <t>Tehnični nadzor s strani "Elektro Primorska"</t>
  </si>
  <si>
    <t>13.</t>
  </si>
  <si>
    <t>14.</t>
  </si>
  <si>
    <t>Zakoličba projektirane trase elektro kabelske kanalizacije, kabelskih jaškov  in transformatorske  postaje.</t>
  </si>
  <si>
    <t>15.</t>
  </si>
  <si>
    <t>*</t>
  </si>
  <si>
    <t>oce</t>
  </si>
  <si>
    <t>Priklop 20 kV zemeljskega kabla Al 3x1x150/25 mm2 s kabelsko spojko na obstoječi kabel
OPOMBA: V CENI UPOŠTEVANA 1 KPL KABELSKIH SPOJK - NA DALJNOVODU DN115 Hrušica-Plama</t>
  </si>
  <si>
    <t xml:space="preserve">PROJEKTANTSKI POPIS S PREDIZMERAMI IN </t>
  </si>
  <si>
    <t>STROŠKOVNO OCENO</t>
  </si>
  <si>
    <t>Rekapitulacija</t>
  </si>
  <si>
    <t>EUR</t>
  </si>
  <si>
    <t>Razna dodatna in nepredvidena dela. Obračun se bo vršil na podlagi dejansko porabljenega časa in materiala evidentiranega v gradbenem dnevniku in potrjenega od nadzornega organa (ocenjeno 10% del).</t>
  </si>
  <si>
    <t>Skupaj:</t>
  </si>
  <si>
    <t>DDV (22%)</t>
  </si>
  <si>
    <t>Skupaj z DDV:</t>
  </si>
  <si>
    <t>SN MONTAŽNA DELA</t>
  </si>
  <si>
    <t>GRADBENA DELA KABELSKA KANALIZACIJA</t>
  </si>
  <si>
    <t>C.</t>
  </si>
  <si>
    <t>D.</t>
  </si>
  <si>
    <t>Dobava 20 kV kabla Al 3x1x150/25 mm2  NA2xS2Y (XHE-49A)</t>
  </si>
  <si>
    <t>Razvijanje in uvlek 20 kV kabla Al 3x1x150/25 mm2  NA2xS2Y (XHE-49A) v cevi in jaške kabelske kanalizacije
OPOMBA: UPOŠTEVANO V ZGORNJI POSTAVKI</t>
  </si>
  <si>
    <t xml:space="preserve">Izvlek obstoječega kabla Al 3x1x70/16 mm2 iz obstoječe kabelske kanalizacije </t>
  </si>
  <si>
    <t>Priklop 20 kV zemeljskega kabla Al 3x1x150/25 mm2 na SN kabelske priključke klasične celice:
- kabelski čeveljci (3 kos)
- 20 kV kabelski končnik za notranjo montažo (3 kos)
OPOMBA: V CENI SO UPOŠTEVANI ŠE:
- KOTNI ADAPTERJI AB 400/630 Z MONTAŽO ZA PRIKLOP NA SN CELICE (3 kos)</t>
  </si>
  <si>
    <t xml:space="preserve">SREDNJENAPETOSTNI KABLOVOD, DOLVODNI VODOV.
DO NOVE IC PLAMA
</t>
  </si>
  <si>
    <t>Projektantski nadzor (0,5% od postavk 1-3)</t>
  </si>
  <si>
    <t>Projekt izvedenih del PID (1% od postavk 1-3)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</si>
</sst>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##,##0.00;\-###,##0.00;;@"/>
    <numFmt numFmtId="173" formatCode="#,##0.00\ [$€-1]"/>
    <numFmt numFmtId="174" formatCode="#,##0.00\ &quot;€&quot;"/>
    <numFmt numFmtId="175" formatCode="#,##0.00\ _€"/>
  </numFmts>
  <fonts count="35"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sz val="10"/>
      <name val="Arial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sz val="11"/>
      <color indexed="20"/>
      <name val="Times New Roman"/>
      <family val="2"/>
    </font>
    <font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sz val="10"/>
      <name val="Times New Roman CE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MS Sans Serif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8"/>
      <color theme="3"/>
      <name val="Cambria"/>
      <family val="2"/>
    </font>
    <font>
      <sz val="11"/>
      <color theme="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2" fillId="0" borderId="0">
      <alignment/>
      <protection/>
    </xf>
    <xf numFmtId="0" fontId="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/>
      <protection/>
    </xf>
    <xf numFmtId="0" fontId="10" fillId="17" borderId="0" applyNumberFormat="0" applyBorder="0" applyAlignment="0" applyProtection="0"/>
    <xf numFmtId="0" fontId="23" fillId="0" borderId="0">
      <alignment/>
      <protection/>
    </xf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0" fillId="18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4" fillId="0" borderId="6" applyNumberFormat="0" applyFill="0" applyAlignment="0" applyProtection="0"/>
    <xf numFmtId="0" fontId="15" fillId="23" borderId="7" applyNumberFormat="0" applyAlignment="0" applyProtection="0"/>
    <xf numFmtId="0" fontId="16" fillId="16" borderId="8" applyNumberFormat="0" applyAlignment="0" applyProtection="0"/>
    <xf numFmtId="0" fontId="1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8" applyNumberFormat="0" applyAlignment="0" applyProtection="0"/>
    <xf numFmtId="0" fontId="19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0" fillId="0" borderId="0" xfId="98" applyFont="1" applyFill="1" applyBorder="1" applyAlignment="1" applyProtection="1">
      <alignment horizontal="left" vertical="top" wrapText="1"/>
      <protection/>
    </xf>
    <xf numFmtId="49" fontId="27" fillId="0" borderId="0" xfId="0" applyNumberFormat="1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4" fontId="28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wrapText="1"/>
    </xf>
    <xf numFmtId="49" fontId="28" fillId="0" borderId="0" xfId="0" applyNumberFormat="1" applyFont="1" applyAlignment="1">
      <alignment/>
    </xf>
    <xf numFmtId="0" fontId="2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30" fillId="0" borderId="0" xfId="0" applyFont="1" applyAlignment="1">
      <alignment/>
    </xf>
    <xf numFmtId="4" fontId="28" fillId="0" borderId="0" xfId="0" applyNumberFormat="1" applyFont="1" applyAlignment="1">
      <alignment horizontal="center" vertical="top"/>
    </xf>
    <xf numFmtId="0" fontId="28" fillId="0" borderId="0" xfId="0" applyFont="1" applyAlignment="1">
      <alignment horizontal="left" vertical="top" wrapText="1" indent="1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wrapText="1"/>
    </xf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Border="1" applyAlignment="1">
      <alignment vertical="top" wrapText="1"/>
    </xf>
    <xf numFmtId="0" fontId="28" fillId="0" borderId="0" xfId="0" applyFont="1" applyBorder="1" applyAlignment="1">
      <alignment horizontal="center" vertical="top" wrapText="1"/>
    </xf>
    <xf numFmtId="4" fontId="28" fillId="0" borderId="0" xfId="0" applyNumberFormat="1" applyFont="1" applyBorder="1" applyAlignment="1">
      <alignment horizontal="center" vertical="top" wrapText="1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49" fontId="28" fillId="0" borderId="0" xfId="0" applyNumberFormat="1" applyFont="1" applyAlignment="1">
      <alignment vertical="top"/>
    </xf>
    <xf numFmtId="49" fontId="28" fillId="0" borderId="0" xfId="0" applyNumberFormat="1" applyFont="1" applyAlignment="1">
      <alignment wrapText="1"/>
    </xf>
    <xf numFmtId="0" fontId="28" fillId="0" borderId="0" xfId="0" applyFont="1" applyAlignment="1">
      <alignment horizontal="center" vertical="top"/>
    </xf>
    <xf numFmtId="49" fontId="28" fillId="0" borderId="0" xfId="0" applyNumberFormat="1" applyFont="1" applyAlignment="1">
      <alignment vertical="top" wrapText="1"/>
    </xf>
    <xf numFmtId="49" fontId="28" fillId="0" borderId="0" xfId="0" applyNumberFormat="1" applyFont="1" applyAlignment="1">
      <alignment horizontal="center" vertical="top" wrapText="1"/>
    </xf>
    <xf numFmtId="4" fontId="28" fillId="0" borderId="0" xfId="0" applyNumberFormat="1" applyFont="1" applyAlignment="1">
      <alignment horizontal="center" vertical="top" wrapText="1"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49" fontId="28" fillId="0" borderId="0" xfId="0" applyNumberFormat="1" applyFont="1" applyBorder="1" applyAlignment="1">
      <alignment vertical="top"/>
    </xf>
    <xf numFmtId="0" fontId="28" fillId="0" borderId="0" xfId="0" applyFont="1" applyBorder="1" applyAlignment="1">
      <alignment horizontal="center" vertical="top"/>
    </xf>
    <xf numFmtId="4" fontId="28" fillId="0" borderId="0" xfId="0" applyNumberFormat="1" applyFont="1" applyBorder="1" applyAlignment="1">
      <alignment horizontal="center" vertical="top"/>
    </xf>
    <xf numFmtId="4" fontId="28" fillId="0" borderId="0" xfId="0" applyNumberFormat="1" applyFont="1" applyBorder="1" applyAlignment="1">
      <alignment horizontal="center"/>
    </xf>
    <xf numFmtId="0" fontId="31" fillId="0" borderId="0" xfId="0" applyFont="1" applyAlignment="1">
      <alignment wrapText="1"/>
    </xf>
    <xf numFmtId="4" fontId="34" fillId="0" borderId="0" xfId="0" applyNumberFormat="1" applyFont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4" fontId="21" fillId="0" borderId="0" xfId="0" applyNumberFormat="1" applyFont="1" applyBorder="1" applyAlignment="1" applyProtection="1">
      <alignment horizontal="center"/>
      <protection locked="0"/>
    </xf>
    <xf numFmtId="4" fontId="20" fillId="0" borderId="0" xfId="0" applyNumberFormat="1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center"/>
      <protection locked="0"/>
    </xf>
    <xf numFmtId="4" fontId="21" fillId="0" borderId="10" xfId="0" applyNumberFormat="1" applyFont="1" applyBorder="1" applyAlignment="1" applyProtection="1">
      <alignment horizontal="center"/>
      <protection locked="0"/>
    </xf>
    <xf numFmtId="4" fontId="25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" fontId="20" fillId="0" borderId="0" xfId="0" applyNumberFormat="1" applyFont="1" applyAlignment="1" applyProtection="1">
      <alignment horizontal="center"/>
      <protection locked="0"/>
    </xf>
    <xf numFmtId="4" fontId="20" fillId="0" borderId="0" xfId="0" applyNumberFormat="1" applyFont="1" applyAlignment="1" applyProtection="1">
      <alignment horizontal="center" wrapText="1"/>
      <protection locked="0"/>
    </xf>
    <xf numFmtId="4" fontId="20" fillId="0" borderId="11" xfId="0" applyNumberFormat="1" applyFont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8" fillId="0" borderId="12" xfId="0" applyFont="1" applyBorder="1" applyAlignment="1">
      <alignment vertical="top" wrapText="1"/>
    </xf>
    <xf numFmtId="0" fontId="28" fillId="0" borderId="12" xfId="0" applyFont="1" applyBorder="1" applyAlignment="1">
      <alignment horizontal="center" vertical="top" wrapText="1"/>
    </xf>
    <xf numFmtId="4" fontId="28" fillId="0" borderId="12" xfId="0" applyNumberFormat="1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0" borderId="12" xfId="0" applyFont="1" applyBorder="1" applyAlignment="1">
      <alignment horizontal="center"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center"/>
      <protection/>
    </xf>
    <xf numFmtId="4" fontId="21" fillId="0" borderId="0" xfId="0" applyNumberFormat="1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horizontal="center"/>
      <protection/>
    </xf>
    <xf numFmtId="4" fontId="20" fillId="0" borderId="0" xfId="0" applyNumberFormat="1" applyFont="1" applyBorder="1" applyAlignment="1" applyProtection="1">
      <alignment horizontal="right"/>
      <protection/>
    </xf>
    <xf numFmtId="10" fontId="20" fillId="0" borderId="0" xfId="0" applyNumberFormat="1" applyFont="1" applyBorder="1" applyAlignment="1" applyProtection="1">
      <alignment horizontal="right"/>
      <protection/>
    </xf>
    <xf numFmtId="0" fontId="21" fillId="0" borderId="10" xfId="0" applyFont="1" applyBorder="1" applyAlignment="1" applyProtection="1">
      <alignment horizontal="left"/>
      <protection/>
    </xf>
    <xf numFmtId="0" fontId="21" fillId="0" borderId="10" xfId="0" applyFont="1" applyBorder="1" applyAlignment="1" applyProtection="1">
      <alignment/>
      <protection/>
    </xf>
    <xf numFmtId="0" fontId="21" fillId="0" borderId="10" xfId="0" applyFont="1" applyBorder="1" applyAlignment="1" applyProtection="1">
      <alignment/>
      <protection/>
    </xf>
    <xf numFmtId="49" fontId="24" fillId="0" borderId="0" xfId="0" applyNumberFormat="1" applyFont="1" applyAlignment="1" applyProtection="1">
      <alignment horizontal="left"/>
      <protection/>
    </xf>
    <xf numFmtId="49" fontId="24" fillId="0" borderId="0" xfId="0" applyNumberFormat="1" applyFont="1" applyAlignment="1" applyProtection="1">
      <alignment/>
      <protection/>
    </xf>
    <xf numFmtId="0" fontId="25" fillId="0" borderId="0" xfId="0" applyFont="1" applyAlignment="1" applyProtection="1">
      <alignment horizontal="center"/>
      <protection/>
    </xf>
    <xf numFmtId="49" fontId="21" fillId="0" borderId="0" xfId="0" applyNumberFormat="1" applyFont="1" applyAlignment="1" applyProtection="1">
      <alignment horizontal="left"/>
      <protection/>
    </xf>
    <xf numFmtId="49" fontId="21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49" fontId="20" fillId="0" borderId="0" xfId="0" applyNumberFormat="1" applyFont="1" applyAlignment="1" applyProtection="1">
      <alignment horizontal="left"/>
      <protection/>
    </xf>
    <xf numFmtId="49" fontId="20" fillId="0" borderId="0" xfId="0" applyNumberFormat="1" applyFont="1" applyAlignment="1" applyProtection="1">
      <alignment wrapText="1"/>
      <protection/>
    </xf>
    <xf numFmtId="49" fontId="20" fillId="0" borderId="0" xfId="0" applyNumberFormat="1" applyFont="1" applyAlignment="1" applyProtection="1">
      <alignment horizontal="left" vertical="top"/>
      <protection/>
    </xf>
    <xf numFmtId="0" fontId="20" fillId="0" borderId="0" xfId="0" applyFont="1" applyAlignment="1" applyProtection="1">
      <alignment vertical="top" wrapText="1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 vertical="top" wrapText="1"/>
      <protection/>
    </xf>
    <xf numFmtId="49" fontId="20" fillId="0" borderId="0" xfId="0" applyNumberFormat="1" applyFont="1" applyAlignment="1" applyProtection="1">
      <alignment horizontal="left" vertical="top" wrapText="1"/>
      <protection/>
    </xf>
    <xf numFmtId="49" fontId="20" fillId="0" borderId="0" xfId="0" applyNumberFormat="1" applyFont="1" applyAlignment="1" applyProtection="1">
      <alignment vertical="top" wrapText="1"/>
      <protection/>
    </xf>
    <xf numFmtId="0" fontId="20" fillId="0" borderId="0" xfId="0" applyFont="1" applyAlignment="1" applyProtection="1">
      <alignment horizontal="center" wrapText="1"/>
      <protection/>
    </xf>
    <xf numFmtId="0" fontId="20" fillId="0" borderId="0" xfId="0" applyFont="1" applyAlignment="1" applyProtection="1">
      <alignment horizontal="right" wrapText="1"/>
      <protection/>
    </xf>
    <xf numFmtId="10" fontId="20" fillId="0" borderId="0" xfId="0" applyNumberFormat="1" applyFont="1" applyAlignment="1" applyProtection="1">
      <alignment horizontal="center"/>
      <protection/>
    </xf>
    <xf numFmtId="49" fontId="20" fillId="0" borderId="11" xfId="0" applyNumberFormat="1" applyFont="1" applyBorder="1" applyAlignment="1" applyProtection="1">
      <alignment horizontal="left"/>
      <protection/>
    </xf>
    <xf numFmtId="0" fontId="20" fillId="0" borderId="11" xfId="0" applyFont="1" applyBorder="1" applyAlignment="1" applyProtection="1">
      <alignment/>
      <protection/>
    </xf>
    <xf numFmtId="0" fontId="20" fillId="0" borderId="11" xfId="0" applyFont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 horizontal="left" vertical="top"/>
      <protection/>
    </xf>
    <xf numFmtId="0" fontId="21" fillId="0" borderId="10" xfId="0" applyFont="1" applyFill="1" applyBorder="1" applyAlignment="1" applyProtection="1">
      <alignment vertical="top"/>
      <protection/>
    </xf>
    <xf numFmtId="0" fontId="21" fillId="0" borderId="10" xfId="0" applyFont="1" applyFill="1" applyBorder="1" applyAlignment="1" applyProtection="1">
      <alignment horizontal="center"/>
      <protection/>
    </xf>
    <xf numFmtId="1" fontId="21" fillId="0" borderId="10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 horizontal="left" vertical="top"/>
      <protection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 horizontal="center"/>
      <protection/>
    </xf>
    <xf numFmtId="1" fontId="20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</cellXfs>
  <cellStyles count="11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1 1" xfId="37"/>
    <cellStyle name="Naslov 2" xfId="38"/>
    <cellStyle name="Naslov 3" xfId="39"/>
    <cellStyle name="Naslov 4" xfId="40"/>
    <cellStyle name="Navadno 100" xfId="41"/>
    <cellStyle name="Navadno 101" xfId="42"/>
    <cellStyle name="Navadno 102" xfId="43"/>
    <cellStyle name="Navadno 103" xfId="44"/>
    <cellStyle name="Navadno 104" xfId="45"/>
    <cellStyle name="Navadno 105" xfId="46"/>
    <cellStyle name="Navadno 106" xfId="47"/>
    <cellStyle name="Navadno 107" xfId="48"/>
    <cellStyle name="Navadno 108" xfId="49"/>
    <cellStyle name="Navadno 109" xfId="50"/>
    <cellStyle name="Navadno 110" xfId="51"/>
    <cellStyle name="Navadno 114" xfId="52"/>
    <cellStyle name="Navadno 115" xfId="53"/>
    <cellStyle name="Navadno 116" xfId="54"/>
    <cellStyle name="Navadno 118" xfId="55"/>
    <cellStyle name="Navadno 119" xfId="56"/>
    <cellStyle name="Navadno 121" xfId="57"/>
    <cellStyle name="Navadno 122" xfId="58"/>
    <cellStyle name="Navadno 124" xfId="59"/>
    <cellStyle name="Navadno 125" xfId="60"/>
    <cellStyle name="Navadno 126" xfId="61"/>
    <cellStyle name="Navadno 127" xfId="62"/>
    <cellStyle name="Navadno 128" xfId="63"/>
    <cellStyle name="Navadno 129" xfId="64"/>
    <cellStyle name="Navadno 130" xfId="65"/>
    <cellStyle name="Navadno 131" xfId="66"/>
    <cellStyle name="Navadno 133" xfId="67"/>
    <cellStyle name="Navadno 134" xfId="68"/>
    <cellStyle name="Navadno 136" xfId="69"/>
    <cellStyle name="Navadno 140" xfId="70"/>
    <cellStyle name="Navadno 141" xfId="71"/>
    <cellStyle name="Navadno 142" xfId="72"/>
    <cellStyle name="Navadno 75" xfId="73"/>
    <cellStyle name="Navadno 76" xfId="74"/>
    <cellStyle name="Navadno 77" xfId="75"/>
    <cellStyle name="Navadno 77 2" xfId="76"/>
    <cellStyle name="Navadno 78" xfId="77"/>
    <cellStyle name="Navadno 79" xfId="78"/>
    <cellStyle name="Navadno 80" xfId="79"/>
    <cellStyle name="Navadno 81" xfId="80"/>
    <cellStyle name="Navadno 82" xfId="81"/>
    <cellStyle name="Navadno 83" xfId="82"/>
    <cellStyle name="Navadno 84" xfId="83"/>
    <cellStyle name="Navadno 85" xfId="84"/>
    <cellStyle name="Navadno 86" xfId="85"/>
    <cellStyle name="Navadno 87" xfId="86"/>
    <cellStyle name="Navadno 88" xfId="87"/>
    <cellStyle name="Navadno 89" xfId="88"/>
    <cellStyle name="Navadno 90" xfId="89"/>
    <cellStyle name="Navadno 91" xfId="90"/>
    <cellStyle name="Navadno 92" xfId="91"/>
    <cellStyle name="Navadno 93" xfId="92"/>
    <cellStyle name="Navadno 95" xfId="93"/>
    <cellStyle name="Navadno 96" xfId="94"/>
    <cellStyle name="Navadno 97" xfId="95"/>
    <cellStyle name="Navadno 98" xfId="96"/>
    <cellStyle name="Navadno 99" xfId="97"/>
    <cellStyle name="Navadno_PRAZ" xfId="98"/>
    <cellStyle name="Nevtralno" xfId="99"/>
    <cellStyle name="Normal_kanal S1" xfId="100"/>
    <cellStyle name="Percent" xfId="101"/>
    <cellStyle name="Odstotek 5" xfId="102"/>
    <cellStyle name="Odstotek 6" xfId="103"/>
    <cellStyle name="Odstotek 8" xfId="104"/>
    <cellStyle name="Opomba" xfId="105"/>
    <cellStyle name="Opozorilo" xfId="106"/>
    <cellStyle name="Pojasnjevalno besedilo" xfId="107"/>
    <cellStyle name="Poudarek1" xfId="108"/>
    <cellStyle name="Poudarek2" xfId="109"/>
    <cellStyle name="Poudarek3" xfId="110"/>
    <cellStyle name="Poudarek4" xfId="111"/>
    <cellStyle name="Poudarek5" xfId="112"/>
    <cellStyle name="Poudarek6" xfId="113"/>
    <cellStyle name="Povezana celica" xfId="114"/>
    <cellStyle name="Preveri celico" xfId="115"/>
    <cellStyle name="Računanje" xfId="116"/>
    <cellStyle name="Slabo" xfId="117"/>
    <cellStyle name="Currency" xfId="118"/>
    <cellStyle name="Currency [0]" xfId="119"/>
    <cellStyle name="Comma" xfId="120"/>
    <cellStyle name="Comma [0]" xfId="121"/>
    <cellStyle name="Vnos" xfId="122"/>
    <cellStyle name="Vsota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view="pageBreakPreview" zoomScale="115" zoomScaleSheetLayoutView="115" zoomScalePageLayoutView="0" workbookViewId="0" topLeftCell="A1">
      <selection activeCell="I10" sqref="I10"/>
    </sheetView>
  </sheetViews>
  <sheetFormatPr defaultColWidth="9.33203125" defaultRowHeight="12.75"/>
  <cols>
    <col min="1" max="1" width="6.33203125" style="7" customWidth="1"/>
    <col min="2" max="2" width="56.16015625" style="3" customWidth="1"/>
    <col min="3" max="3" width="5.16015625" style="4" customWidth="1"/>
    <col min="4" max="4" width="7.66015625" style="4" customWidth="1"/>
    <col min="5" max="5" width="7.16015625" style="5" customWidth="1"/>
    <col min="6" max="6" width="21.33203125" style="5" customWidth="1"/>
    <col min="7" max="16384" width="9.33203125" style="3" customWidth="1"/>
  </cols>
  <sheetData>
    <row r="1" ht="18">
      <c r="A1" s="2" t="s">
        <v>42</v>
      </c>
    </row>
    <row r="2" ht="18">
      <c r="A2" s="2" t="s">
        <v>43</v>
      </c>
    </row>
    <row r="3" spans="1:2" ht="60">
      <c r="A3" s="2"/>
      <c r="B3" s="35" t="s">
        <v>58</v>
      </c>
    </row>
    <row r="4" ht="18">
      <c r="A4" s="6"/>
    </row>
    <row r="6" spans="1:6" ht="15">
      <c r="A6" s="8" t="s">
        <v>44</v>
      </c>
      <c r="B6" s="9"/>
      <c r="C6" s="10"/>
      <c r="D6" s="10"/>
      <c r="F6" s="36">
        <f>F8+F9+F10</f>
        <v>0</v>
      </c>
    </row>
    <row r="7" spans="1:6" ht="15">
      <c r="A7" s="11"/>
      <c r="B7" s="9"/>
      <c r="C7" s="10"/>
      <c r="D7" s="10"/>
      <c r="E7" s="12"/>
      <c r="F7" s="36">
        <f>F8+F9</f>
        <v>0</v>
      </c>
    </row>
    <row r="8" spans="1:6" ht="15" customHeight="1">
      <c r="A8" s="13" t="s">
        <v>1</v>
      </c>
      <c r="B8" s="14" t="str">
        <f>'SN in GRADBENA DELA'!B18</f>
        <v>SN MONTAŽNA DELA</v>
      </c>
      <c r="C8" s="15"/>
      <c r="D8" s="5"/>
      <c r="E8" s="16" t="s">
        <v>45</v>
      </c>
      <c r="F8" s="5">
        <f>'SN in GRADBENA DELA'!F18</f>
        <v>0</v>
      </c>
    </row>
    <row r="9" spans="1:6" ht="15" customHeight="1">
      <c r="A9" s="13" t="s">
        <v>2</v>
      </c>
      <c r="B9" s="14" t="str">
        <f>'SN in GRADBENA DELA'!B57</f>
        <v>GRADBENA DELA KABELSKA KANALIZACIJA</v>
      </c>
      <c r="C9" s="15"/>
      <c r="D9" s="5"/>
      <c r="E9" s="16" t="s">
        <v>45</v>
      </c>
      <c r="F9" s="5">
        <f>'SN in GRADBENA DELA'!F56</f>
        <v>0</v>
      </c>
    </row>
    <row r="10" spans="1:6" ht="71.25">
      <c r="A10" s="13" t="s">
        <v>3</v>
      </c>
      <c r="B10" s="17" t="s">
        <v>46</v>
      </c>
      <c r="C10" s="4" t="s">
        <v>22</v>
      </c>
      <c r="D10" s="4">
        <v>10</v>
      </c>
      <c r="E10" s="16" t="s">
        <v>45</v>
      </c>
      <c r="F10" s="5">
        <f>F7*0.1</f>
        <v>0</v>
      </c>
    </row>
    <row r="11" spans="1:6" ht="15" customHeight="1">
      <c r="A11" s="13" t="s">
        <v>4</v>
      </c>
      <c r="B11" s="14" t="s">
        <v>59</v>
      </c>
      <c r="C11" s="15" t="s">
        <v>22</v>
      </c>
      <c r="D11" s="5">
        <v>0.5</v>
      </c>
      <c r="E11" s="16" t="s">
        <v>45</v>
      </c>
      <c r="F11" s="5">
        <f>F6*0.005</f>
        <v>0</v>
      </c>
    </row>
    <row r="12" spans="1:6" ht="15" customHeight="1">
      <c r="A12" s="13" t="s">
        <v>5</v>
      </c>
      <c r="B12" s="14" t="s">
        <v>60</v>
      </c>
      <c r="C12" s="15" t="s">
        <v>22</v>
      </c>
      <c r="D12" s="5">
        <v>1</v>
      </c>
      <c r="E12" s="16" t="s">
        <v>45</v>
      </c>
      <c r="F12" s="5">
        <f>F6*0.01</f>
        <v>0</v>
      </c>
    </row>
    <row r="13" spans="1:5" ht="15" customHeight="1">
      <c r="A13" s="13"/>
      <c r="B13" s="18"/>
      <c r="C13" s="19"/>
      <c r="D13" s="20"/>
      <c r="E13" s="19"/>
    </row>
    <row r="14" spans="1:6" s="21" customFormat="1" ht="14.25">
      <c r="A14" s="52" t="s">
        <v>47</v>
      </c>
      <c r="B14" s="52"/>
      <c r="C14" s="53"/>
      <c r="D14" s="54"/>
      <c r="E14" s="53" t="s">
        <v>45</v>
      </c>
      <c r="F14" s="54">
        <f>SUM(F8:F12)</f>
        <v>0</v>
      </c>
    </row>
    <row r="15" spans="1:6" s="21" customFormat="1" ht="14.25">
      <c r="A15" s="18"/>
      <c r="B15" s="18"/>
      <c r="C15" s="19"/>
      <c r="D15" s="34"/>
      <c r="E15" s="19"/>
      <c r="F15" s="34"/>
    </row>
    <row r="16" spans="1:6" s="21" customFormat="1" ht="14.25">
      <c r="A16" s="55" t="s">
        <v>48</v>
      </c>
      <c r="B16" s="55"/>
      <c r="C16" s="56"/>
      <c r="D16" s="54"/>
      <c r="E16" s="53" t="s">
        <v>45</v>
      </c>
      <c r="F16" s="54">
        <f>F14*0.22</f>
        <v>0</v>
      </c>
    </row>
    <row r="17" spans="3:6" s="21" customFormat="1" ht="14.25">
      <c r="C17" s="22"/>
      <c r="D17" s="22"/>
      <c r="E17" s="22"/>
      <c r="F17" s="34"/>
    </row>
    <row r="18" spans="1:6" s="21" customFormat="1" ht="14.25">
      <c r="A18" s="55" t="s">
        <v>49</v>
      </c>
      <c r="B18" s="55"/>
      <c r="C18" s="56"/>
      <c r="D18" s="54"/>
      <c r="E18" s="53" t="s">
        <v>45</v>
      </c>
      <c r="F18" s="54">
        <f>SUM(F14:F16)</f>
        <v>0</v>
      </c>
    </row>
    <row r="20" spans="1:5" ht="14.25">
      <c r="A20" s="23"/>
      <c r="B20" s="24"/>
      <c r="C20" s="25"/>
      <c r="D20" s="25"/>
      <c r="E20" s="12"/>
    </row>
    <row r="22" spans="1:5" ht="14.25">
      <c r="A22" s="23"/>
      <c r="B22" s="24"/>
      <c r="C22" s="25"/>
      <c r="D22" s="25"/>
      <c r="E22" s="12"/>
    </row>
    <row r="24" spans="1:5" ht="14.25">
      <c r="A24" s="23"/>
      <c r="B24" s="24"/>
      <c r="C24" s="25"/>
      <c r="D24" s="25"/>
      <c r="E24" s="12"/>
    </row>
    <row r="25" spans="2:5" ht="14.25">
      <c r="B25" s="26"/>
      <c r="C25" s="25"/>
      <c r="D25" s="25"/>
      <c r="E25" s="12"/>
    </row>
    <row r="26" spans="2:5" ht="14.25">
      <c r="B26" s="26"/>
      <c r="C26" s="25"/>
      <c r="D26" s="25"/>
      <c r="E26" s="12"/>
    </row>
    <row r="27" spans="1:5" ht="18">
      <c r="A27" s="2"/>
      <c r="B27" s="26"/>
      <c r="C27" s="25"/>
      <c r="D27" s="25"/>
      <c r="E27" s="12"/>
    </row>
    <row r="28" spans="2:5" ht="14.25">
      <c r="B28" s="26"/>
      <c r="C28" s="25"/>
      <c r="D28" s="25"/>
      <c r="E28" s="12"/>
    </row>
    <row r="29" spans="2:5" ht="14.25">
      <c r="B29" s="26"/>
      <c r="C29" s="25"/>
      <c r="D29" s="25"/>
      <c r="E29" s="12"/>
    </row>
    <row r="31" spans="1:5" ht="14.25">
      <c r="A31" s="23"/>
      <c r="B31" s="24"/>
      <c r="C31" s="25"/>
      <c r="D31" s="25"/>
      <c r="E31" s="12"/>
    </row>
    <row r="33" spans="1:2" ht="14.25">
      <c r="A33" s="23"/>
      <c r="B33" s="14"/>
    </row>
    <row r="34" spans="2:5" ht="14.25">
      <c r="B34" s="26"/>
      <c r="C34" s="27"/>
      <c r="D34" s="15"/>
      <c r="E34" s="12"/>
    </row>
    <row r="35" spans="2:5" ht="14.25">
      <c r="B35" s="26"/>
      <c r="C35" s="27"/>
      <c r="D35" s="15"/>
      <c r="E35" s="12"/>
    </row>
    <row r="36" spans="2:5" ht="14.25">
      <c r="B36" s="26"/>
      <c r="C36" s="27"/>
      <c r="D36" s="15"/>
      <c r="E36" s="12"/>
    </row>
    <row r="38" spans="1:5" ht="14.25">
      <c r="A38" s="23"/>
      <c r="B38" s="24"/>
      <c r="C38" s="25"/>
      <c r="D38" s="25"/>
      <c r="E38" s="12"/>
    </row>
    <row r="40" spans="1:5" ht="14.25">
      <c r="A40" s="23"/>
      <c r="B40" s="24"/>
      <c r="C40" s="25"/>
      <c r="D40" s="25"/>
      <c r="E40" s="12"/>
    </row>
    <row r="42" spans="1:5" ht="14.25">
      <c r="A42" s="23"/>
      <c r="B42" s="24"/>
      <c r="C42" s="25"/>
      <c r="D42" s="25"/>
      <c r="E42" s="12"/>
    </row>
    <row r="44" spans="1:5" ht="14.25">
      <c r="A44" s="23"/>
      <c r="B44" s="24"/>
      <c r="C44" s="25"/>
      <c r="D44" s="25"/>
      <c r="E44" s="12"/>
    </row>
    <row r="46" spans="1:2" ht="14.25">
      <c r="A46" s="23"/>
      <c r="B46" s="14"/>
    </row>
    <row r="47" spans="2:4" ht="14.25">
      <c r="B47" s="26"/>
      <c r="C47" s="27"/>
      <c r="D47" s="15"/>
    </row>
    <row r="48" spans="2:4" ht="14.25">
      <c r="B48" s="26"/>
      <c r="C48" s="27"/>
      <c r="D48" s="15"/>
    </row>
    <row r="49" spans="2:4" ht="14.25">
      <c r="B49" s="26"/>
      <c r="C49" s="27"/>
      <c r="D49" s="15"/>
    </row>
    <row r="50" spans="2:4" ht="14.25">
      <c r="B50" s="26"/>
      <c r="C50" s="27"/>
      <c r="D50" s="15"/>
    </row>
    <row r="52" spans="1:2" ht="14.25">
      <c r="A52" s="23"/>
      <c r="B52" s="14"/>
    </row>
    <row r="53" spans="2:3" ht="14.25">
      <c r="B53" s="26"/>
      <c r="C53" s="27"/>
    </row>
    <row r="54" spans="2:3" ht="14.25">
      <c r="B54" s="26"/>
      <c r="C54" s="27"/>
    </row>
    <row r="55" spans="2:3" ht="14.25">
      <c r="B55" s="26"/>
      <c r="C55" s="27"/>
    </row>
    <row r="56" spans="2:3" ht="14.25">
      <c r="B56" s="26"/>
      <c r="C56" s="27"/>
    </row>
    <row r="57" spans="2:3" ht="14.25">
      <c r="B57" s="26"/>
      <c r="C57" s="27"/>
    </row>
    <row r="58" spans="2:3" ht="14.25">
      <c r="B58" s="26"/>
      <c r="C58" s="27"/>
    </row>
    <row r="59" spans="2:3" ht="14.25">
      <c r="B59" s="26"/>
      <c r="C59" s="27"/>
    </row>
    <row r="61" spans="1:5" ht="14.25">
      <c r="A61" s="23"/>
      <c r="C61" s="25"/>
      <c r="D61" s="25"/>
      <c r="E61" s="12"/>
    </row>
    <row r="62" spans="1:5" ht="14.25">
      <c r="A62" s="26"/>
      <c r="B62" s="26"/>
      <c r="C62" s="15"/>
      <c r="D62" s="15"/>
      <c r="E62" s="28"/>
    </row>
    <row r="63" spans="1:5" ht="14.25">
      <c r="A63" s="26"/>
      <c r="B63" s="26"/>
      <c r="C63" s="15"/>
      <c r="D63" s="15"/>
      <c r="E63" s="28"/>
    </row>
    <row r="64" spans="1:5" ht="14.25">
      <c r="A64" s="26"/>
      <c r="B64" s="26"/>
      <c r="C64" s="15"/>
      <c r="D64" s="15"/>
      <c r="E64" s="28"/>
    </row>
    <row r="65" spans="1:5" ht="14.25">
      <c r="A65" s="26"/>
      <c r="B65" s="26"/>
      <c r="C65" s="15"/>
      <c r="D65" s="15"/>
      <c r="E65" s="28"/>
    </row>
    <row r="67" spans="1:5" ht="14.25">
      <c r="A67" s="23"/>
      <c r="C67" s="25"/>
      <c r="D67" s="25"/>
      <c r="E67" s="12"/>
    </row>
    <row r="68" spans="1:5" ht="14.25">
      <c r="A68" s="26"/>
      <c r="B68" s="26"/>
      <c r="C68" s="15"/>
      <c r="D68" s="15"/>
      <c r="E68" s="28"/>
    </row>
    <row r="69" spans="1:5" ht="14.25">
      <c r="A69" s="26"/>
      <c r="B69" s="26"/>
      <c r="C69" s="15"/>
      <c r="D69" s="15"/>
      <c r="E69" s="28"/>
    </row>
    <row r="71" spans="1:5" ht="14.25">
      <c r="A71" s="23"/>
      <c r="C71" s="15"/>
      <c r="D71" s="25"/>
      <c r="E71" s="12"/>
    </row>
    <row r="73" spans="1:5" ht="14.25">
      <c r="A73" s="23"/>
      <c r="C73" s="15"/>
      <c r="D73" s="25"/>
      <c r="E73" s="12"/>
    </row>
    <row r="75" spans="1:5" ht="14.25">
      <c r="A75" s="23"/>
      <c r="B75" s="14"/>
      <c r="C75" s="25"/>
      <c r="D75" s="25"/>
      <c r="E75" s="12"/>
    </row>
    <row r="77" spans="1:5" ht="14.25">
      <c r="A77" s="23"/>
      <c r="B77" s="14"/>
      <c r="C77" s="25"/>
      <c r="D77" s="25"/>
      <c r="E77" s="12"/>
    </row>
    <row r="79" spans="1:5" ht="14.25">
      <c r="A79" s="23"/>
      <c r="B79" s="29"/>
      <c r="C79" s="25"/>
      <c r="D79" s="25"/>
      <c r="E79" s="12"/>
    </row>
    <row r="81" spans="1:5" ht="14.25">
      <c r="A81" s="23"/>
      <c r="B81" s="30"/>
      <c r="C81" s="25"/>
      <c r="D81" s="25"/>
      <c r="E81" s="12"/>
    </row>
    <row r="83" spans="1:5" ht="14.25">
      <c r="A83" s="23"/>
      <c r="B83" s="30"/>
      <c r="C83" s="25"/>
      <c r="D83" s="25"/>
      <c r="E83" s="12"/>
    </row>
    <row r="85" spans="1:5" ht="14.25">
      <c r="A85" s="23"/>
      <c r="B85" s="14"/>
      <c r="C85" s="25"/>
      <c r="D85" s="25"/>
      <c r="E85" s="12"/>
    </row>
    <row r="86" spans="1:5" ht="14.25">
      <c r="A86" s="23"/>
      <c r="B86" s="14"/>
      <c r="C86" s="25"/>
      <c r="D86" s="25"/>
      <c r="E86" s="12"/>
    </row>
    <row r="87" spans="1:5" ht="14.25">
      <c r="A87" s="23"/>
      <c r="B87" s="14"/>
      <c r="C87" s="25"/>
      <c r="D87" s="25"/>
      <c r="E87" s="12"/>
    </row>
    <row r="88" spans="1:5" ht="14.25">
      <c r="A88" s="23"/>
      <c r="B88" s="14"/>
      <c r="C88" s="25"/>
      <c r="D88" s="25"/>
      <c r="E88" s="12"/>
    </row>
    <row r="89" spans="1:5" ht="14.25">
      <c r="A89" s="23"/>
      <c r="B89" s="14"/>
      <c r="C89" s="25"/>
      <c r="D89" s="25"/>
      <c r="E89" s="12"/>
    </row>
    <row r="90" spans="1:5" ht="14.25">
      <c r="A90" s="23"/>
      <c r="B90" s="14"/>
      <c r="C90" s="25"/>
      <c r="D90" s="25"/>
      <c r="E90" s="12"/>
    </row>
    <row r="91" ht="14.25">
      <c r="B91" s="14"/>
    </row>
    <row r="93" spans="1:5" ht="14.25">
      <c r="A93" s="23"/>
      <c r="B93" s="14"/>
      <c r="C93" s="25"/>
      <c r="D93" s="25"/>
      <c r="E93" s="12"/>
    </row>
    <row r="94" spans="1:5" ht="14.25">
      <c r="A94" s="23"/>
      <c r="B94" s="14"/>
      <c r="C94" s="25"/>
      <c r="D94" s="25"/>
      <c r="E94" s="12"/>
    </row>
    <row r="95" spans="1:5" ht="14.25">
      <c r="A95" s="23"/>
      <c r="B95" s="14"/>
      <c r="C95" s="25"/>
      <c r="D95" s="25"/>
      <c r="E95" s="12"/>
    </row>
    <row r="96" spans="1:5" ht="14.25">
      <c r="A96" s="23"/>
      <c r="B96" s="14"/>
      <c r="C96" s="25"/>
      <c r="D96" s="25"/>
      <c r="E96" s="12"/>
    </row>
    <row r="97" spans="1:5" ht="14.25">
      <c r="A97" s="23"/>
      <c r="B97" s="14"/>
      <c r="C97" s="25"/>
      <c r="D97" s="25"/>
      <c r="E97" s="12"/>
    </row>
    <row r="98" spans="1:5" ht="14.25">
      <c r="A98" s="23"/>
      <c r="B98" s="14"/>
      <c r="C98" s="25"/>
      <c r="D98" s="25"/>
      <c r="E98" s="12"/>
    </row>
    <row r="99" ht="14.25">
      <c r="B99" s="14"/>
    </row>
    <row r="101" spans="1:5" ht="14.25">
      <c r="A101" s="23"/>
      <c r="B101" s="14"/>
      <c r="C101" s="25"/>
      <c r="D101" s="25"/>
      <c r="E101" s="12"/>
    </row>
    <row r="102" spans="1:5" ht="14.25">
      <c r="A102" s="23"/>
      <c r="B102" s="14"/>
      <c r="C102" s="25"/>
      <c r="D102" s="25"/>
      <c r="E102" s="12"/>
    </row>
    <row r="103" spans="1:5" ht="14.25">
      <c r="A103" s="23"/>
      <c r="B103" s="14"/>
      <c r="C103" s="25"/>
      <c r="D103" s="25"/>
      <c r="E103" s="12"/>
    </row>
    <row r="104" spans="1:5" ht="14.25">
      <c r="A104" s="23"/>
      <c r="B104" s="14"/>
      <c r="C104" s="25"/>
      <c r="D104" s="25"/>
      <c r="E104" s="12"/>
    </row>
    <row r="105" spans="1:5" ht="14.25">
      <c r="A105" s="23"/>
      <c r="B105" s="14"/>
      <c r="C105" s="25"/>
      <c r="D105" s="25"/>
      <c r="E105" s="12"/>
    </row>
    <row r="106" spans="1:5" ht="14.25">
      <c r="A106" s="23"/>
      <c r="B106" s="14"/>
      <c r="C106" s="25"/>
      <c r="D106" s="25"/>
      <c r="E106" s="12"/>
    </row>
    <row r="107" ht="14.25">
      <c r="B107" s="14"/>
    </row>
    <row r="109" spans="1:5" ht="14.25">
      <c r="A109" s="23"/>
      <c r="B109" s="14"/>
      <c r="C109" s="25"/>
      <c r="D109" s="25"/>
      <c r="E109" s="12"/>
    </row>
    <row r="110" spans="1:5" ht="14.25">
      <c r="A110" s="23"/>
      <c r="B110" s="14"/>
      <c r="C110" s="25"/>
      <c r="D110" s="25"/>
      <c r="E110" s="12"/>
    </row>
    <row r="111" spans="1:5" ht="14.25">
      <c r="A111" s="23"/>
      <c r="B111" s="14"/>
      <c r="C111" s="25"/>
      <c r="D111" s="25"/>
      <c r="E111" s="12"/>
    </row>
    <row r="112" ht="14.25">
      <c r="B112" s="14"/>
    </row>
    <row r="113" ht="14.25">
      <c r="B113" s="14"/>
    </row>
    <row r="114" spans="1:5" ht="14.25">
      <c r="A114" s="23"/>
      <c r="B114" s="14"/>
      <c r="C114" s="25"/>
      <c r="D114" s="25"/>
      <c r="E114" s="12"/>
    </row>
    <row r="115" ht="14.25">
      <c r="B115" s="14"/>
    </row>
    <row r="117" spans="1:5" ht="14.25">
      <c r="A117" s="23"/>
      <c r="B117" s="14"/>
      <c r="C117" s="25"/>
      <c r="D117" s="25"/>
      <c r="E117" s="12"/>
    </row>
    <row r="119" spans="1:5" ht="14.25">
      <c r="A119" s="23"/>
      <c r="B119" s="14"/>
      <c r="C119" s="25"/>
      <c r="D119" s="25"/>
      <c r="E119" s="12"/>
    </row>
    <row r="121" spans="1:5" ht="14.25">
      <c r="A121" s="23"/>
      <c r="B121" s="14"/>
      <c r="C121" s="25"/>
      <c r="D121" s="25"/>
      <c r="E121" s="12"/>
    </row>
    <row r="123" spans="1:5" ht="14.25">
      <c r="A123" s="23"/>
      <c r="B123" s="14"/>
      <c r="C123" s="25"/>
      <c r="D123" s="25"/>
      <c r="E123" s="12"/>
    </row>
    <row r="125" spans="1:5" ht="14.25">
      <c r="A125" s="23"/>
      <c r="B125" s="14"/>
      <c r="C125" s="25"/>
      <c r="D125" s="25"/>
      <c r="E125" s="12"/>
    </row>
    <row r="127" spans="2:5" ht="14.25">
      <c r="B127" s="14"/>
      <c r="C127" s="25"/>
      <c r="D127" s="25"/>
      <c r="E127" s="12"/>
    </row>
    <row r="129" spans="1:5" ht="14.25">
      <c r="A129" s="23"/>
      <c r="B129" s="14"/>
      <c r="C129" s="25"/>
      <c r="D129" s="25"/>
      <c r="E129" s="12"/>
    </row>
    <row r="131" spans="1:5" ht="14.25">
      <c r="A131" s="23"/>
      <c r="B131" s="14"/>
      <c r="C131" s="25"/>
      <c r="D131" s="25"/>
      <c r="E131" s="12"/>
    </row>
    <row r="133" spans="1:5" ht="14.25">
      <c r="A133" s="23"/>
      <c r="B133" s="14"/>
      <c r="C133" s="25"/>
      <c r="D133" s="25"/>
      <c r="E133" s="12"/>
    </row>
    <row r="135" spans="1:5" ht="14.25">
      <c r="A135" s="23"/>
      <c r="B135" s="14"/>
      <c r="C135" s="25"/>
      <c r="D135" s="25"/>
      <c r="E135" s="12"/>
    </row>
    <row r="137" spans="1:5" ht="14.25">
      <c r="A137" s="23"/>
      <c r="B137" s="14"/>
      <c r="C137" s="25"/>
      <c r="D137" s="25"/>
      <c r="E137" s="12"/>
    </row>
    <row r="139" spans="1:5" ht="14.25">
      <c r="A139" s="23"/>
      <c r="B139" s="14"/>
      <c r="C139" s="25"/>
      <c r="D139" s="25"/>
      <c r="E139" s="12"/>
    </row>
    <row r="140" spans="1:5" ht="14.25">
      <c r="A140" s="23"/>
      <c r="B140" s="14"/>
      <c r="C140" s="25"/>
      <c r="D140" s="25"/>
      <c r="E140" s="12"/>
    </row>
    <row r="141" spans="1:5" ht="14.25">
      <c r="A141" s="23"/>
      <c r="B141" s="14"/>
      <c r="C141" s="25"/>
      <c r="D141" s="25"/>
      <c r="E141" s="12"/>
    </row>
    <row r="142" spans="1:6" ht="14.25">
      <c r="A142" s="31"/>
      <c r="B142" s="21"/>
      <c r="C142" s="32"/>
      <c r="D142" s="32"/>
      <c r="E142" s="33"/>
      <c r="F142" s="34"/>
    </row>
    <row r="143" spans="1:5" ht="14.25">
      <c r="A143" s="23"/>
      <c r="B143" s="14"/>
      <c r="C143" s="25"/>
      <c r="D143" s="25"/>
      <c r="E143" s="12"/>
    </row>
    <row r="145" spans="1:5" ht="14.25">
      <c r="A145" s="23"/>
      <c r="B145" s="14"/>
      <c r="C145" s="25"/>
      <c r="D145" s="25"/>
      <c r="E145" s="12"/>
    </row>
  </sheetData>
  <sheetProtection/>
  <mergeCells count="1">
    <mergeCell ref="A14:B14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Zeros="0" tabSelected="1" zoomScaleSheetLayoutView="115" zoomScalePageLayoutView="0" workbookViewId="0" topLeftCell="A1">
      <selection activeCell="M10" sqref="M10"/>
    </sheetView>
  </sheetViews>
  <sheetFormatPr defaultColWidth="9.33203125" defaultRowHeight="12.75"/>
  <cols>
    <col min="1" max="1" width="4.66015625" style="99" bestFit="1" customWidth="1"/>
    <col min="2" max="2" width="63" style="100" customWidth="1"/>
    <col min="3" max="3" width="4.83203125" style="100" bestFit="1" customWidth="1"/>
    <col min="4" max="4" width="10.66015625" style="101" bestFit="1" customWidth="1"/>
    <col min="5" max="5" width="10.66015625" style="51" bestFit="1" customWidth="1"/>
    <col min="6" max="6" width="13.33203125" style="51" bestFit="1" customWidth="1"/>
    <col min="7" max="16384" width="9.33203125" style="45" customWidth="1"/>
  </cols>
  <sheetData>
    <row r="1" spans="1:6" s="37" customFormat="1" ht="15.75">
      <c r="A1" s="57"/>
      <c r="B1" s="58"/>
      <c r="C1" s="58"/>
      <c r="D1" s="59"/>
      <c r="E1" s="38"/>
      <c r="F1" s="38"/>
    </row>
    <row r="2" spans="1:6" s="37" customFormat="1" ht="15.75">
      <c r="A2" s="57"/>
      <c r="B2" s="58"/>
      <c r="C2" s="58"/>
      <c r="D2" s="59"/>
      <c r="E2" s="38"/>
      <c r="F2" s="38"/>
    </row>
    <row r="3" spans="1:6" s="37" customFormat="1" ht="15.75">
      <c r="A3" s="57"/>
      <c r="B3" s="58"/>
      <c r="C3" s="58"/>
      <c r="D3" s="59"/>
      <c r="E3" s="38"/>
      <c r="F3" s="38"/>
    </row>
    <row r="4" spans="1:6" s="37" customFormat="1" ht="15.75">
      <c r="A4" s="57" t="s">
        <v>52</v>
      </c>
      <c r="B4" s="60" t="s">
        <v>50</v>
      </c>
      <c r="C4" s="61"/>
      <c r="D4" s="62"/>
      <c r="E4" s="39"/>
      <c r="F4" s="39"/>
    </row>
    <row r="5" spans="1:6" s="37" customFormat="1" ht="15.75">
      <c r="A5" s="57"/>
      <c r="B5" s="60"/>
      <c r="C5" s="61"/>
      <c r="D5" s="62"/>
      <c r="E5" s="39"/>
      <c r="F5" s="39"/>
    </row>
    <row r="6" spans="1:6" s="37" customFormat="1" ht="31.5">
      <c r="A6" s="63" t="s">
        <v>1</v>
      </c>
      <c r="B6" s="64" t="s">
        <v>54</v>
      </c>
      <c r="C6" s="65" t="s">
        <v>14</v>
      </c>
      <c r="D6" s="66">
        <v>2500</v>
      </c>
      <c r="E6" s="40">
        <v>0</v>
      </c>
      <c r="F6" s="40">
        <f>D6*E6</f>
        <v>0</v>
      </c>
    </row>
    <row r="7" spans="1:6" s="37" customFormat="1" ht="15.75">
      <c r="A7" s="63"/>
      <c r="B7" s="64"/>
      <c r="C7" s="65"/>
      <c r="D7" s="66"/>
      <c r="E7" s="40"/>
      <c r="F7" s="40">
        <f aca="true" t="shared" si="0" ref="F7:F14">D7*E7</f>
        <v>0</v>
      </c>
    </row>
    <row r="8" spans="1:6" s="37" customFormat="1" ht="63">
      <c r="A8" s="63" t="s">
        <v>2</v>
      </c>
      <c r="B8" s="64" t="s">
        <v>55</v>
      </c>
      <c r="C8" s="65" t="s">
        <v>14</v>
      </c>
      <c r="D8" s="66">
        <v>2500</v>
      </c>
      <c r="E8" s="40" t="s">
        <v>39</v>
      </c>
      <c r="F8" s="40"/>
    </row>
    <row r="9" spans="1:6" s="37" customFormat="1" ht="15.75">
      <c r="A9" s="63"/>
      <c r="B9" s="64"/>
      <c r="C9" s="65"/>
      <c r="D9" s="66"/>
      <c r="E9" s="40"/>
      <c r="F9" s="40">
        <f t="shared" si="0"/>
        <v>0</v>
      </c>
    </row>
    <row r="10" spans="1:6" s="37" customFormat="1" ht="110.25">
      <c r="A10" s="63" t="s">
        <v>3</v>
      </c>
      <c r="B10" s="64" t="s">
        <v>57</v>
      </c>
      <c r="C10" s="65" t="s">
        <v>15</v>
      </c>
      <c r="D10" s="66">
        <v>3</v>
      </c>
      <c r="E10" s="40">
        <v>0</v>
      </c>
      <c r="F10" s="40">
        <f t="shared" si="0"/>
        <v>0</v>
      </c>
    </row>
    <row r="11" spans="1:6" s="37" customFormat="1" ht="15.75">
      <c r="A11" s="63"/>
      <c r="B11" s="64"/>
      <c r="C11" s="65"/>
      <c r="D11" s="66"/>
      <c r="E11" s="40"/>
      <c r="F11" s="40">
        <f t="shared" si="0"/>
        <v>0</v>
      </c>
    </row>
    <row r="12" spans="1:6" s="37" customFormat="1" ht="78.75">
      <c r="A12" s="63" t="s">
        <v>4</v>
      </c>
      <c r="B12" s="64" t="s">
        <v>41</v>
      </c>
      <c r="C12" s="65" t="s">
        <v>15</v>
      </c>
      <c r="D12" s="66">
        <v>1</v>
      </c>
      <c r="E12" s="40">
        <v>0</v>
      </c>
      <c r="F12" s="40">
        <f t="shared" si="0"/>
        <v>0</v>
      </c>
    </row>
    <row r="13" spans="1:6" s="37" customFormat="1" ht="15.75">
      <c r="A13" s="63"/>
      <c r="B13" s="64"/>
      <c r="C13" s="65"/>
      <c r="D13" s="66"/>
      <c r="E13" s="40"/>
      <c r="F13" s="40">
        <f t="shared" si="0"/>
        <v>0</v>
      </c>
    </row>
    <row r="14" spans="1:6" s="37" customFormat="1" ht="31.5">
      <c r="A14" s="63" t="s">
        <v>5</v>
      </c>
      <c r="B14" s="64" t="s">
        <v>56</v>
      </c>
      <c r="C14" s="65" t="s">
        <v>14</v>
      </c>
      <c r="D14" s="66">
        <v>140</v>
      </c>
      <c r="E14" s="40">
        <v>0</v>
      </c>
      <c r="F14" s="40">
        <f t="shared" si="0"/>
        <v>0</v>
      </c>
    </row>
    <row r="15" spans="1:6" s="37" customFormat="1" ht="15.75">
      <c r="A15" s="63"/>
      <c r="B15" s="64"/>
      <c r="C15" s="65"/>
      <c r="D15" s="66"/>
      <c r="E15" s="40"/>
      <c r="F15" s="40"/>
    </row>
    <row r="16" spans="1:6" s="37" customFormat="1" ht="31.5">
      <c r="A16" s="63" t="s">
        <v>6</v>
      </c>
      <c r="B16" s="64" t="s">
        <v>0</v>
      </c>
      <c r="C16" s="65" t="s">
        <v>40</v>
      </c>
      <c r="D16" s="67">
        <v>0.05</v>
      </c>
      <c r="E16" s="40">
        <v>0</v>
      </c>
      <c r="F16" s="40">
        <f>SUM(F6:F15)*D16</f>
        <v>0</v>
      </c>
    </row>
    <row r="17" spans="1:6" s="37" customFormat="1" ht="15.75">
      <c r="A17" s="57"/>
      <c r="B17" s="58"/>
      <c r="C17" s="58"/>
      <c r="D17" s="59"/>
      <c r="E17" s="38"/>
      <c r="F17" s="38"/>
    </row>
    <row r="18" spans="1:6" s="41" customFormat="1" ht="15.75">
      <c r="A18" s="68"/>
      <c r="B18" s="69" t="s">
        <v>50</v>
      </c>
      <c r="C18" s="69"/>
      <c r="D18" s="70"/>
      <c r="E18" s="42"/>
      <c r="F18" s="43">
        <f>SUM(F6:F17)</f>
        <v>0</v>
      </c>
    </row>
    <row r="19" spans="1:6" s="37" customFormat="1" ht="15.75">
      <c r="A19" s="57"/>
      <c r="B19" s="58"/>
      <c r="C19" s="58"/>
      <c r="D19" s="59"/>
      <c r="E19" s="38"/>
      <c r="F19" s="38"/>
    </row>
    <row r="21" spans="1:6" ht="18.75">
      <c r="A21" s="71" t="s">
        <v>53</v>
      </c>
      <c r="B21" s="72" t="s">
        <v>29</v>
      </c>
      <c r="C21" s="73"/>
      <c r="D21" s="73"/>
      <c r="E21" s="44"/>
      <c r="F21" s="44"/>
    </row>
    <row r="22" spans="1:6" ht="15.75">
      <c r="A22" s="74"/>
      <c r="B22" s="75"/>
      <c r="C22" s="76"/>
      <c r="D22" s="76"/>
      <c r="E22" s="46"/>
      <c r="F22" s="46"/>
    </row>
    <row r="23" spans="1:6" ht="15.75">
      <c r="A23" s="77"/>
      <c r="B23" s="78" t="s">
        <v>16</v>
      </c>
      <c r="C23" s="76"/>
      <c r="D23" s="76"/>
      <c r="E23" s="46"/>
      <c r="F23" s="46"/>
    </row>
    <row r="24" spans="1:6" ht="141.75">
      <c r="A24" s="79" t="s">
        <v>1</v>
      </c>
      <c r="B24" s="80" t="s">
        <v>23</v>
      </c>
      <c r="C24" s="76" t="s">
        <v>14</v>
      </c>
      <c r="D24" s="76">
        <v>227</v>
      </c>
      <c r="E24" s="46">
        <v>0</v>
      </c>
      <c r="F24" s="40">
        <f aca="true" t="shared" si="1" ref="F24:F52">D24*E24</f>
        <v>0</v>
      </c>
    </row>
    <row r="25" spans="1:6" ht="15.75">
      <c r="A25" s="77"/>
      <c r="B25" s="81"/>
      <c r="C25" s="76"/>
      <c r="D25" s="76"/>
      <c r="E25" s="46"/>
      <c r="F25" s="40">
        <f t="shared" si="1"/>
        <v>0</v>
      </c>
    </row>
    <row r="26" spans="1:6" ht="141.75">
      <c r="A26" s="79" t="s">
        <v>2</v>
      </c>
      <c r="B26" s="80" t="s">
        <v>24</v>
      </c>
      <c r="C26" s="76" t="s">
        <v>14</v>
      </c>
      <c r="D26" s="76">
        <v>52</v>
      </c>
      <c r="E26" s="46">
        <v>0</v>
      </c>
      <c r="F26" s="40">
        <f t="shared" si="1"/>
        <v>0</v>
      </c>
    </row>
    <row r="27" spans="1:6" ht="15.75">
      <c r="A27" s="77"/>
      <c r="B27" s="81"/>
      <c r="C27" s="76"/>
      <c r="D27" s="76"/>
      <c r="E27" s="46"/>
      <c r="F27" s="40">
        <f t="shared" si="1"/>
        <v>0</v>
      </c>
    </row>
    <row r="28" spans="1:6" ht="141.75">
      <c r="A28" s="79" t="s">
        <v>3</v>
      </c>
      <c r="B28" s="80" t="s">
        <v>25</v>
      </c>
      <c r="C28" s="76" t="s">
        <v>14</v>
      </c>
      <c r="D28" s="76">
        <v>132</v>
      </c>
      <c r="E28" s="46">
        <v>0</v>
      </c>
      <c r="F28" s="40">
        <f t="shared" si="1"/>
        <v>0</v>
      </c>
    </row>
    <row r="29" spans="1:6" ht="15.75">
      <c r="A29" s="79"/>
      <c r="B29" s="80"/>
      <c r="C29" s="76"/>
      <c r="D29" s="76"/>
      <c r="E29" s="46"/>
      <c r="F29" s="40">
        <f t="shared" si="1"/>
        <v>0</v>
      </c>
    </row>
    <row r="30" spans="1:6" ht="141.75">
      <c r="A30" s="79" t="s">
        <v>4</v>
      </c>
      <c r="B30" s="80" t="s">
        <v>26</v>
      </c>
      <c r="C30" s="76" t="s">
        <v>14</v>
      </c>
      <c r="D30" s="76">
        <v>662</v>
      </c>
      <c r="E30" s="46">
        <v>0</v>
      </c>
      <c r="F30" s="40">
        <f t="shared" si="1"/>
        <v>0</v>
      </c>
    </row>
    <row r="31" spans="1:6" ht="15.75">
      <c r="A31" s="77"/>
      <c r="B31" s="81"/>
      <c r="C31" s="76"/>
      <c r="D31" s="76"/>
      <c r="E31" s="46"/>
      <c r="F31" s="40">
        <f t="shared" si="1"/>
        <v>0</v>
      </c>
    </row>
    <row r="32" spans="1:6" ht="108.75" customHeight="1">
      <c r="A32" s="79" t="s">
        <v>5</v>
      </c>
      <c r="B32" s="82" t="s">
        <v>28</v>
      </c>
      <c r="C32" s="76" t="s">
        <v>13</v>
      </c>
      <c r="D32" s="76">
        <v>18</v>
      </c>
      <c r="E32" s="46">
        <v>0</v>
      </c>
      <c r="F32" s="40">
        <f t="shared" si="1"/>
        <v>0</v>
      </c>
    </row>
    <row r="33" spans="1:6" ht="15.75">
      <c r="A33" s="79"/>
      <c r="B33" s="82"/>
      <c r="C33" s="76"/>
      <c r="D33" s="76"/>
      <c r="E33" s="46"/>
      <c r="F33" s="40">
        <f t="shared" si="1"/>
        <v>0</v>
      </c>
    </row>
    <row r="34" spans="1:6" ht="114" customHeight="1">
      <c r="A34" s="79" t="s">
        <v>6</v>
      </c>
      <c r="B34" s="82" t="s">
        <v>27</v>
      </c>
      <c r="C34" s="76" t="s">
        <v>13</v>
      </c>
      <c r="D34" s="76">
        <v>1</v>
      </c>
      <c r="E34" s="46">
        <v>0</v>
      </c>
      <c r="F34" s="40">
        <f t="shared" si="1"/>
        <v>0</v>
      </c>
    </row>
    <row r="35" spans="1:6" ht="15.75">
      <c r="A35" s="79"/>
      <c r="B35" s="82"/>
      <c r="C35" s="76"/>
      <c r="D35" s="76"/>
      <c r="E35" s="46"/>
      <c r="F35" s="40">
        <f t="shared" si="1"/>
        <v>0</v>
      </c>
    </row>
    <row r="36" spans="1:6" ht="31.5">
      <c r="A36" s="79" t="s">
        <v>7</v>
      </c>
      <c r="B36" s="1" t="s">
        <v>30</v>
      </c>
      <c r="C36" s="76" t="s">
        <v>15</v>
      </c>
      <c r="D36" s="76">
        <v>1</v>
      </c>
      <c r="E36" s="46">
        <v>0</v>
      </c>
      <c r="F36" s="40">
        <f t="shared" si="1"/>
        <v>0</v>
      </c>
    </row>
    <row r="37" spans="1:6" ht="15.75">
      <c r="A37" s="79"/>
      <c r="B37" s="82"/>
      <c r="C37" s="76"/>
      <c r="D37" s="76"/>
      <c r="E37" s="46"/>
      <c r="F37" s="40">
        <f t="shared" si="1"/>
        <v>0</v>
      </c>
    </row>
    <row r="38" spans="1:6" ht="15.75">
      <c r="A38" s="79" t="s">
        <v>8</v>
      </c>
      <c r="B38" s="80" t="s">
        <v>17</v>
      </c>
      <c r="C38" s="76"/>
      <c r="D38" s="76"/>
      <c r="E38" s="46"/>
      <c r="F38" s="40">
        <f t="shared" si="1"/>
        <v>0</v>
      </c>
    </row>
    <row r="39" spans="1:6" ht="15.75">
      <c r="A39" s="83"/>
      <c r="B39" s="84" t="s">
        <v>18</v>
      </c>
      <c r="C39" s="85" t="s">
        <v>14</v>
      </c>
      <c r="D39" s="85">
        <v>1740</v>
      </c>
      <c r="E39" s="47">
        <v>0</v>
      </c>
      <c r="F39" s="40">
        <f t="shared" si="1"/>
        <v>0</v>
      </c>
    </row>
    <row r="40" spans="1:6" ht="15.75">
      <c r="A40" s="83"/>
      <c r="B40" s="84" t="s">
        <v>31</v>
      </c>
      <c r="C40" s="85" t="s">
        <v>14</v>
      </c>
      <c r="D40" s="85">
        <v>390</v>
      </c>
      <c r="E40" s="47">
        <v>0</v>
      </c>
      <c r="F40" s="40">
        <f t="shared" si="1"/>
        <v>0</v>
      </c>
    </row>
    <row r="41" spans="1:6" ht="15.75">
      <c r="A41" s="83"/>
      <c r="B41" s="84"/>
      <c r="C41" s="85"/>
      <c r="D41" s="85"/>
      <c r="E41" s="47"/>
      <c r="F41" s="40">
        <f t="shared" si="1"/>
        <v>0</v>
      </c>
    </row>
    <row r="42" spans="1:6" ht="31.5">
      <c r="A42" s="83" t="s">
        <v>9</v>
      </c>
      <c r="B42" s="84" t="s">
        <v>19</v>
      </c>
      <c r="C42" s="85" t="s">
        <v>14</v>
      </c>
      <c r="D42" s="85">
        <v>1150</v>
      </c>
      <c r="E42" s="47">
        <v>0</v>
      </c>
      <c r="F42" s="40">
        <f t="shared" si="1"/>
        <v>0</v>
      </c>
    </row>
    <row r="43" spans="1:6" ht="15.75">
      <c r="A43" s="83"/>
      <c r="B43" s="84"/>
      <c r="C43" s="85"/>
      <c r="D43" s="85"/>
      <c r="E43" s="47"/>
      <c r="F43" s="40">
        <f t="shared" si="1"/>
        <v>0</v>
      </c>
    </row>
    <row r="44" spans="1:6" ht="15.75">
      <c r="A44" s="83" t="s">
        <v>10</v>
      </c>
      <c r="B44" s="84" t="s">
        <v>32</v>
      </c>
      <c r="C44" s="85" t="s">
        <v>14</v>
      </c>
      <c r="D44" s="85">
        <v>1100</v>
      </c>
      <c r="E44" s="47">
        <v>0</v>
      </c>
      <c r="F44" s="40">
        <f t="shared" si="1"/>
        <v>0</v>
      </c>
    </row>
    <row r="45" spans="1:6" ht="15.75">
      <c r="A45" s="83"/>
      <c r="B45" s="84"/>
      <c r="C45" s="85"/>
      <c r="D45" s="85"/>
      <c r="E45" s="47"/>
      <c r="F45" s="40">
        <f t="shared" si="1"/>
        <v>0</v>
      </c>
    </row>
    <row r="46" spans="1:6" ht="15.75">
      <c r="A46" s="83" t="s">
        <v>11</v>
      </c>
      <c r="B46" s="84" t="s">
        <v>34</v>
      </c>
      <c r="C46" s="85" t="s">
        <v>15</v>
      </c>
      <c r="D46" s="85">
        <v>1</v>
      </c>
      <c r="E46" s="47">
        <v>0</v>
      </c>
      <c r="F46" s="40">
        <f t="shared" si="1"/>
        <v>0</v>
      </c>
    </row>
    <row r="47" spans="1:6" ht="15.75">
      <c r="A47" s="83"/>
      <c r="B47" s="84"/>
      <c r="C47" s="85"/>
      <c r="D47" s="85"/>
      <c r="E47" s="47"/>
      <c r="F47" s="40">
        <f t="shared" si="1"/>
        <v>0</v>
      </c>
    </row>
    <row r="48" spans="1:6" ht="31.5">
      <c r="A48" s="83" t="s">
        <v>12</v>
      </c>
      <c r="B48" s="84" t="s">
        <v>33</v>
      </c>
      <c r="C48" s="85" t="s">
        <v>15</v>
      </c>
      <c r="D48" s="85">
        <v>1</v>
      </c>
      <c r="E48" s="47">
        <v>0</v>
      </c>
      <c r="F48" s="40">
        <f t="shared" si="1"/>
        <v>0</v>
      </c>
    </row>
    <row r="49" spans="1:6" ht="15.75">
      <c r="A49" s="83"/>
      <c r="B49" s="84"/>
      <c r="C49" s="85"/>
      <c r="D49" s="85"/>
      <c r="E49" s="47"/>
      <c r="F49" s="40">
        <f t="shared" si="1"/>
        <v>0</v>
      </c>
    </row>
    <row r="50" spans="1:6" ht="31.5">
      <c r="A50" s="83" t="s">
        <v>35</v>
      </c>
      <c r="B50" s="84" t="s">
        <v>37</v>
      </c>
      <c r="C50" s="85" t="s">
        <v>14</v>
      </c>
      <c r="D50" s="85">
        <v>1073</v>
      </c>
      <c r="E50" s="47">
        <v>0</v>
      </c>
      <c r="F50" s="40">
        <f t="shared" si="1"/>
        <v>0</v>
      </c>
    </row>
    <row r="51" spans="1:6" ht="15.75">
      <c r="A51" s="83"/>
      <c r="B51" s="84"/>
      <c r="C51" s="85"/>
      <c r="D51" s="85"/>
      <c r="E51" s="47">
        <v>0</v>
      </c>
      <c r="F51" s="40">
        <f t="shared" si="1"/>
        <v>0</v>
      </c>
    </row>
    <row r="52" spans="1:6" ht="15.75">
      <c r="A52" s="83" t="s">
        <v>36</v>
      </c>
      <c r="B52" s="84" t="s">
        <v>20</v>
      </c>
      <c r="C52" s="86" t="s">
        <v>15</v>
      </c>
      <c r="D52" s="85">
        <v>1</v>
      </c>
      <c r="E52" s="47">
        <v>0</v>
      </c>
      <c r="F52" s="40">
        <f t="shared" si="1"/>
        <v>0</v>
      </c>
    </row>
    <row r="53" spans="1:6" ht="15.75">
      <c r="A53" s="77"/>
      <c r="B53" s="81"/>
      <c r="C53" s="76"/>
      <c r="D53" s="76"/>
      <c r="E53" s="46"/>
      <c r="F53" s="46"/>
    </row>
    <row r="54" spans="1:6" ht="15.75">
      <c r="A54" s="79" t="s">
        <v>38</v>
      </c>
      <c r="B54" s="80" t="s">
        <v>21</v>
      </c>
      <c r="C54" s="76" t="s">
        <v>22</v>
      </c>
      <c r="D54" s="87">
        <v>0.03</v>
      </c>
      <c r="E54" s="46"/>
      <c r="F54" s="46">
        <f>SUM(F24:F52)*D54</f>
        <v>0</v>
      </c>
    </row>
    <row r="55" spans="1:6" ht="16.5" thickBot="1">
      <c r="A55" s="88"/>
      <c r="B55" s="89"/>
      <c r="C55" s="90"/>
      <c r="D55" s="90"/>
      <c r="E55" s="48"/>
      <c r="F55" s="48"/>
    </row>
    <row r="56" spans="1:6" ht="15.75">
      <c r="A56" s="77"/>
      <c r="B56" s="81"/>
      <c r="C56" s="76"/>
      <c r="D56" s="76"/>
      <c r="E56" s="46"/>
      <c r="F56" s="46">
        <f>SUM(F24:F54)</f>
        <v>0</v>
      </c>
    </row>
    <row r="57" spans="1:6" ht="15.75">
      <c r="A57" s="91"/>
      <c r="B57" s="92" t="s">
        <v>51</v>
      </c>
      <c r="C57" s="93"/>
      <c r="D57" s="94"/>
      <c r="E57" s="49"/>
      <c r="F57" s="49"/>
    </row>
    <row r="58" spans="1:6" ht="15.75">
      <c r="A58" s="95"/>
      <c r="B58" s="96"/>
      <c r="C58" s="97"/>
      <c r="D58" s="98"/>
      <c r="E58" s="50"/>
      <c r="F58" s="50"/>
    </row>
    <row r="59" spans="1:6" ht="15.75">
      <c r="A59" s="95"/>
      <c r="B59" s="96"/>
      <c r="C59" s="97"/>
      <c r="D59" s="98"/>
      <c r="E59" s="50"/>
      <c r="F59" s="50"/>
    </row>
    <row r="60" spans="1:6" ht="15.75">
      <c r="A60" s="95"/>
      <c r="B60" s="96"/>
      <c r="C60" s="97"/>
      <c r="D60" s="98"/>
      <c r="E60" s="50"/>
      <c r="F60" s="50"/>
    </row>
  </sheetData>
  <sheetProtection password="CA73" sheet="1"/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Dikič</dc:creator>
  <cp:keywords/>
  <dc:description/>
  <cp:lastModifiedBy>Mitjab</cp:lastModifiedBy>
  <cp:lastPrinted>2016-07-14T14:15:04Z</cp:lastPrinted>
  <dcterms:created xsi:type="dcterms:W3CDTF">2009-11-15T20:44:27Z</dcterms:created>
  <dcterms:modified xsi:type="dcterms:W3CDTF">2018-05-18T08:42:41Z</dcterms:modified>
  <cp:category/>
  <cp:version/>
  <cp:contentType/>
  <cp:contentStatus/>
</cp:coreProperties>
</file>