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564" tabRatio="735" activeTab="0"/>
  </bookViews>
  <sheets>
    <sheet name="Rekapitulacija" sheetId="1" r:id="rId1"/>
    <sheet name=" JR faza" sheetId="2" r:id="rId2"/>
    <sheet name="Gradbena dela-JR" sheetId="3" r:id="rId3"/>
    <sheet name="NN elektro montažna" sheetId="4" r:id="rId4"/>
    <sheet name="SN Montažna dela" sheetId="5" r:id="rId5"/>
    <sheet name="Gradbena dela SN in NN" sheetId="6" r:id="rId6"/>
    <sheet name="TK Gradbena dela" sheetId="7" r:id="rId7"/>
  </sheets>
  <definedNames>
    <definedName name="_xlnm.Print_Area" localSheetId="1">' JR faza'!$A$1:$F$102</definedName>
    <definedName name="_xlnm.Print_Area" localSheetId="5">'Gradbena dela SN in NN'!$A$1:$F$55</definedName>
    <definedName name="_xlnm.Print_Area" localSheetId="2">'Gradbena dela-JR'!$A$1:$F$29</definedName>
    <definedName name="_xlnm.Print_Area" localSheetId="3">'NN elektro montažna'!$A$1:$F$122</definedName>
    <definedName name="_xlnm.Print_Area" localSheetId="0">'Rekapitulacija'!$A$1:$F$20</definedName>
    <definedName name="_xlnm.Print_Area" localSheetId="4">'SN Montažna dela'!$A$1:$F$17</definedName>
    <definedName name="_xlnm.Print_Area" localSheetId="6">'TK Gradbena dela'!$A$1:$F$29</definedName>
  </definedNames>
  <calcPr fullCalcOnLoad="1"/>
</workbook>
</file>

<file path=xl/sharedStrings.xml><?xml version="1.0" encoding="utf-8"?>
<sst xmlns="http://schemas.openxmlformats.org/spreadsheetml/2006/main" count="476" uniqueCount="181">
  <si>
    <t>kos</t>
  </si>
  <si>
    <t>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</si>
  <si>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</si>
  <si>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</si>
  <si>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</si>
  <si>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</si>
  <si>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</si>
  <si>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</si>
  <si>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</si>
  <si>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</si>
  <si>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</si>
  <si>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</si>
  <si>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</si>
  <si>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</si>
  <si>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</si>
  <si>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SKUPAJ (brez DDV)</t>
  </si>
  <si>
    <t>Skupaj:</t>
  </si>
  <si>
    <t>Skupaj z DDV:</t>
  </si>
  <si>
    <t>Rekapitulacija</t>
  </si>
  <si>
    <t xml:space="preserve">PROJEKTANTSKI POPIS S PREDIZMERAMI IN </t>
  </si>
  <si>
    <t>STROŠKOVNO OCENO</t>
  </si>
  <si>
    <t>Dobava, prevoz, montaža, preizkus, svetlobni viri, predstikalne naprave, vezni in pritrdilni material</t>
  </si>
  <si>
    <t>Stigmaflex cev</t>
  </si>
  <si>
    <t>Nadzor upravljalcev komunalnih naprav</t>
  </si>
  <si>
    <t>h</t>
  </si>
  <si>
    <t>Dobava, prevoz, montaža</t>
  </si>
  <si>
    <t xml:space="preserve">Drobni material </t>
  </si>
  <si>
    <t>PVC opozorilni trak "POZOR ENERGETSKI KABEL"</t>
  </si>
  <si>
    <t>Vodnik P/F-Y 25 mm2</t>
  </si>
  <si>
    <t>Drobni material</t>
  </si>
  <si>
    <t>kpl.</t>
  </si>
  <si>
    <t>Kabel PP00, PP00-Y položen na kabelsko kanalizacijo, kandelabre, instalacijske cevi, skupaj s kabelskimi končniki in priklopom</t>
  </si>
  <si>
    <t>Vodnik P/F (H07V-K) položen v instalacijske cevi</t>
  </si>
  <si>
    <t>- 10 mm2</t>
  </si>
  <si>
    <t>- 3x1,5 mm2</t>
  </si>
  <si>
    <t>Asfalterska dela so zajeta pri zgornjem ustroju.</t>
  </si>
  <si>
    <t>kpl</t>
  </si>
  <si>
    <t>Geodetski posnetek trase pred zasipom, z vrisanimi cevmi</t>
  </si>
  <si>
    <t>Zakoličba obstoječih vodov komunalne infrastrukture</t>
  </si>
  <si>
    <t>13.</t>
  </si>
  <si>
    <t>14.</t>
  </si>
  <si>
    <t>kompl</t>
  </si>
  <si>
    <t>Odvodnik prenapetosti B+C, npr. ETITEC ali enakovredno (skladen z zahtevami el. distribucije).</t>
  </si>
  <si>
    <t>Vrstne sponke,  drobni vezni in spojni material, uvodnice, DIN letve, pokrovi, zbiralke.</t>
  </si>
  <si>
    <t>Ožičenje</t>
  </si>
  <si>
    <t xml:space="preserve">NV varovalčni ločilnik 160/1/__A komplet </t>
  </si>
  <si>
    <t>Zakoličba obstoječe TK kabelske kanalizacije, ter ostalih vodov na lokaciji</t>
  </si>
  <si>
    <t>Izkop in komplet izdelava tipskega temelja za prostostoječo razdelilno omaro PMO in R-JR, Dim: vxšxg: 400x900x800mm. (gxšxv), ter z uvodom cevi v omaro skozi temelj</t>
  </si>
  <si>
    <t>Pocinkani valjanec Fe-Zn 25x4mm</t>
  </si>
  <si>
    <t>Križne sponke za valjanec</t>
  </si>
  <si>
    <t>Ozemljitev kandelabrov</t>
  </si>
  <si>
    <t>15.</t>
  </si>
  <si>
    <t>16.</t>
  </si>
  <si>
    <t>17.</t>
  </si>
  <si>
    <t>18.</t>
  </si>
  <si>
    <t>19.</t>
  </si>
  <si>
    <t>20.</t>
  </si>
  <si>
    <t>21.</t>
  </si>
  <si>
    <t>NV varovalčni ločilnik 160/1/__A komplet z NV varovalkami 20A.</t>
  </si>
  <si>
    <t>PMO del:</t>
  </si>
  <si>
    <r>
      <t xml:space="preserve">Števec električne energije </t>
    </r>
    <r>
      <rPr>
        <b/>
        <sz val="10"/>
        <rFont val="Arial CE"/>
        <family val="0"/>
      </rPr>
      <t>trifazni</t>
    </r>
    <r>
      <rPr>
        <sz val="10"/>
        <rFont val="Arial CE"/>
        <family val="2"/>
      </rPr>
      <t xml:space="preserve"> Landis+Gyr ZMF120ABD:  z limitatorjem ali enakovredno (v skladu z zahtevami distribucije). Samo prestavitev števca</t>
    </r>
  </si>
  <si>
    <t>R-JR del:</t>
  </si>
  <si>
    <t>Instalacijski odklopnik:</t>
  </si>
  <si>
    <t>C20A, 3.p.</t>
  </si>
  <si>
    <t>C6A, 3.p.</t>
  </si>
  <si>
    <t>C6A. 1.p.</t>
  </si>
  <si>
    <t>C10A, 1.p.</t>
  </si>
  <si>
    <t>Stikalo:</t>
  </si>
  <si>
    <t>50A, 3.p., grebenasto</t>
  </si>
  <si>
    <t>6A, 1.p.</t>
  </si>
  <si>
    <t>6A, 1.p., 1-0-2</t>
  </si>
  <si>
    <t>C10A, 3.p.</t>
  </si>
  <si>
    <t>C16A, 1.p.</t>
  </si>
  <si>
    <t>Kontaktor:</t>
  </si>
  <si>
    <t>25A, 3.p.</t>
  </si>
  <si>
    <t>16A, 3.p.</t>
  </si>
  <si>
    <t>Električni grelec 60W</t>
  </si>
  <si>
    <t>Vtičnica 16A, 230V, za vgradnjo na letev</t>
  </si>
  <si>
    <t>Svetilka 7W, fluo</t>
  </si>
  <si>
    <t>Svetlobni rele Islalux 80 s fotouporom in stikalno uro</t>
  </si>
  <si>
    <t>Komunikator Landis+Gyr ZMF120ABTFS2  ali enakovredno (v skladu z zahtevami distribucije).</t>
  </si>
  <si>
    <t>22.</t>
  </si>
  <si>
    <t>EUR</t>
  </si>
  <si>
    <t>DDV (22%)</t>
  </si>
  <si>
    <t>Kabel PP00, PP00-Y položen v kabelsko kanalizacijo, instalacijske cevi, skupaj s kabelskimi končniki in priklopom</t>
  </si>
  <si>
    <t>Nadometna doza 190x150x70mm, IP66 z uvodnicami</t>
  </si>
  <si>
    <t>Svetlobnotehnične meritve z izdajo poročila</t>
  </si>
  <si>
    <t>Izdelava betonske, zaključne glave na kandelabru, dim cca 30/30x15cm, ter premaz kandelabra z bitumnom</t>
  </si>
  <si>
    <t>Priklop obstoječih vej javne razsvetljave na obstoječih drogovih</t>
  </si>
  <si>
    <t>Razna dodatna in nepredvidena dela. Obračun se bo vršil na podlagi dejansko porabljenega časa in materiala evidentiranega v gradbenem dnevniku in potrjenega od nadzornega organa (ocenjeno % del).</t>
  </si>
  <si>
    <t>Preboj obstoječih jaškov s cevjo 3x110/160mm , ter uvod cevi, obdelava uvodov cevi s fino malto, ureditev in čiščenje obstoječih jaškov</t>
  </si>
  <si>
    <t>- NAYY-J 4x70+1,5 mm2</t>
  </si>
  <si>
    <r>
      <t xml:space="preserve">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110 mm</t>
    </r>
  </si>
  <si>
    <r>
      <t xml:space="preserve">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 mm</t>
    </r>
  </si>
  <si>
    <t>Nadzor s strani Elektro Primorske, odklopi obveščanje javnosti</t>
  </si>
  <si>
    <t>Izkop  v terenu IV. do V. kat. in komplet izgradnja tipskega manipulativnega kabelskega jaška 120x120x120cm (notranja mera), z betonom MB 30, litoželeznim pokrovom 400kN 600/600 mm, z napisom ELEKTRIKA, odvoz materiala v predelavo gradbenih odpadkov, vse komplet</t>
  </si>
  <si>
    <t>Kabel NYY-J 5x10mm2, uvlečen v kabelsko kanalizacijo</t>
  </si>
  <si>
    <t>Strojni in deloma ročni izkop kabelskega kanala v terenu IV do V. ktg.(50%-50%) dim 0,4 x 1,0 m, izdelava podloge iz suhega betona MB10 v sloju 10 cm, polaganje 1x stigmafleks cevi premera  75 mm (vključno z distančniki, čepi, tesnili, koleni, ...), obbetoniranje z betonom MB10 v sloju 10 cm zasip s tamponskim gramozom ter nabijanje v slojih 20 cm, polaganje ozemljilnega valjanca in PVC opozorilnega traku, odvoz materiala v predelavo gradbenih odpadkov, s plačilom vseh potrebnih taks, vse komplet - cestišče</t>
  </si>
  <si>
    <t>Izkop  v terenu IV. do V. kat. in komplet izgradnja tipskega manipulativnega kabelskega jaška 150x150x180cm (notranja mera), z betonom MB 30, litoželeznim dvojnim pokrovomom 400kN 2x600/600 mm, z napisom ELEKTRIKA, odvoz materiala v predelavo gradbenih odpadkov, vse komplet</t>
  </si>
  <si>
    <t>Izdelava armirano betonskega temelja za prosotoječe vozliščne omarice dimenzije 90x45x50cm(šxgxv), z uvodom cevi skozi temelj</t>
  </si>
  <si>
    <t>JR omrežje - gradbena dela</t>
  </si>
  <si>
    <t>NN omrežje - elektromontažna dela</t>
  </si>
  <si>
    <t>Priklop kabla NAYY-J 4x150mm2 v obstoječi TP, ter namestitev NV varovalk 3x200A</t>
  </si>
  <si>
    <t xml:space="preserve">NV varovalčni ločilnik 160/3/__A komplet z NV varovalkami </t>
  </si>
  <si>
    <t>NV varovalčni ločilnik 250/3/__A komplet z NV varovalkami</t>
  </si>
  <si>
    <t>SKUPAJ R-V</t>
  </si>
  <si>
    <t>Zakoličba predvidenih komunalnih naprav ( NN)</t>
  </si>
  <si>
    <t>SN MONTAŽNA DELA</t>
  </si>
  <si>
    <t>Tehnični nadzor s strani "Elektro Primorska"</t>
  </si>
  <si>
    <t>Meritve električnih instalacij  in kablov</t>
  </si>
  <si>
    <t>Pregledi, preizkusi, spuščanje v pogon, odklopi elektrike</t>
  </si>
  <si>
    <t>Meritve na VN kablih z izdajo poročil</t>
  </si>
  <si>
    <t>Javna razsvetljava - elektromontažna dela</t>
  </si>
  <si>
    <t>SN in NN  omrežje   - gradbena dela</t>
  </si>
  <si>
    <t>23.</t>
  </si>
  <si>
    <t>Zakoličba predvidenih komunalnih naprav (JR,)</t>
  </si>
  <si>
    <t>Meritev električnih instalacij in ozemljitev</t>
  </si>
  <si>
    <t xml:space="preserve">Pregledi, preizkusi, spuščanje v pogon </t>
  </si>
  <si>
    <r>
      <rPr>
        <b/>
        <sz val="11"/>
        <rFont val="Arial CE"/>
        <family val="0"/>
      </rPr>
      <t xml:space="preserve">Vozliščna omarica R-V </t>
    </r>
    <r>
      <rPr>
        <sz val="11"/>
        <rFont val="Arial CE"/>
        <family val="2"/>
      </rPr>
      <t>v izvedbi primerni za zunanjo montažo, INOX material (š,v,g): 800x1200x300mm, IP 54, opremljena s ključavnico elektrodistribucije primerna za montažo na betonski podstavek. Omarica ima vgrajene prezračevalna rešetke na vratih</t>
    </r>
  </si>
  <si>
    <t>TK omrežje - gradbena dela</t>
  </si>
  <si>
    <t>PEHD cev rumena</t>
  </si>
  <si>
    <t>PVC opozorilni trak "POZOR TK KABEL"</t>
  </si>
  <si>
    <t>TK omrežja gradbena dela</t>
  </si>
  <si>
    <t>Strojni in deloma ročni izkop kabelskega kanala v terenu IV do V. ktg.(50%-50%) dim 0,4 x 1,0 m, izdelava podloge iz suhega betona MB10 v sloju 10 cm, polaganje 2x PEHD cevi premera  50 mm (vključno z distančniki, čepi, tesnili, koleni, ...), obbetoniranje z betonom MB10 v sloju 10 cm zasip s tamponskim gramozom ter nabijanje v slojih 20 cm, polaganje ozemljilnega valjanca in PVC opozorilnega traku, odvoz materiala v predelavo gradbenih odpadkov, s plačilom vseh potrebnih taks, vse komplet - cestišče</t>
  </si>
  <si>
    <t>Preboj obstoječih jaškov s cevjo 2xfi 50, ter uvod cevi, obdelava uvodov cevi s fino malto, ureditev in čiščenje obstoječih jaškov</t>
  </si>
  <si>
    <t>Nadzor s strani upravljalcev TK vodov, odklopi, obveščanje javnosti, …</t>
  </si>
  <si>
    <t>KOLIČINE SKUPAJ</t>
  </si>
  <si>
    <t>CENA NA ENOTO</t>
  </si>
  <si>
    <t>CENA SKUPAJ</t>
  </si>
  <si>
    <t>KOMUNALNA OPREMA V IC NA BAČU</t>
  </si>
  <si>
    <t xml:space="preserve">Raven drog cestne razsvetljave višine h=7m za montažo na sidra, komplet s sidri, prilagojen za direktno montažo svetilke (fi 60 mm), vročecinkane izvedbe z 2x barvanjem s sivo kovinsko barvo po izboru naročnika, z uvodno odprtino za uvod kabla, vijaki INOX,s priključno ploščo za podvarovanje (kot npr PVE-4/25-1) in kompletnim ožičenjem (NYY-J 4x2,5 mm2), postavljen v temelj, ,povezan na valjanec. Kandelaber mora biti usklajen s SIST EN 40, izvedena antikorozijska zaščita pa s SIST EN 1461. Kandelaber mora biti antikorozivno zaščiten s pomočjo vročega cinkanja in dimenzioniran na III.cono vetra. </t>
  </si>
  <si>
    <t>Priklop kabla NYY-J 5x10mm2 na  točko priključitve na omrežje - v novi R-Jr</t>
  </si>
  <si>
    <t xml:space="preserve">Svetilka javne razsvetljave kot npr. Disano Disano 3290 Sella 1 - ST, 31W, / 3490 lm, 3000k, svetilka za kandelaber, primarno usmerjanje svetlobe, ravno steklo, material umetna masa, ALU metalizirano,  predstikalna naprava, z redukcijo moči
</t>
  </si>
  <si>
    <r>
      <rPr>
        <b/>
        <sz val="10"/>
        <rFont val="Arial CE"/>
        <family val="0"/>
      </rPr>
      <t xml:space="preserve">Priključno merilna  omara PMO in R-JR </t>
    </r>
    <r>
      <rPr>
        <sz val="10"/>
        <rFont val="Arial CE"/>
        <family val="2"/>
      </rPr>
      <t>v izvedbi primerni za zunanjo montažo, podmetna INOX material (š,v,g): (600+600)x1000x300mm, IP 54, opremljena s ključavnico elektrodistribucije primerna za montažo podomet. PMO Omarica ima vgrajen izrez in steklo za elektro števec.</t>
    </r>
    <r>
      <rPr>
        <sz val="10"/>
        <rFont val="Arial CE"/>
        <family val="0"/>
      </rPr>
      <t xml:space="preserve"> Možnost vgradnej dveh števcev</t>
    </r>
  </si>
  <si>
    <t>SKUPAJ PMO in R-JR</t>
  </si>
  <si>
    <t>Priklop na sistem javne razsvetljave s strani pooblaščene institucije - koncesionar JR</t>
  </si>
  <si>
    <t xml:space="preserve">Izkop  v terenu IV. do V. kat. in komplet izgradnja betonskega temelja za drog cestne razsvetljave dim. cev fi60cm (notranja), globine 1,5m z betonom MB 30, armaturo, podložnim betonom, vgradnja sider za drog, vgradnjo neperforiranih cevi premera 80 mm, odvoz materiala v predelavo gradbenih odpadkov, s plačilom vseh potrebnih taks, vse komplet </t>
  </si>
  <si>
    <r>
      <t xml:space="preserve">Izkop  v terenu IV. do V. kat. in komplet izgradnja tipskega manipulativnega kabelskega jaška </t>
    </r>
    <r>
      <rPr>
        <sz val="11"/>
        <rFont val="Symbol"/>
        <family val="1"/>
      </rPr>
      <t>f</t>
    </r>
    <r>
      <rPr>
        <sz val="11"/>
        <rFont val="Arial"/>
        <family val="2"/>
      </rPr>
      <t xml:space="preserve"> 60 cm, z betonom MB 30, litoželeznim pokrovom 400kN promet 600x600 mm, z napisom ELEKTRIKA, odvoz materiala v predelavo gradbenih odpadkov, s plačilom vseh potrebnih taks, vse komplet</t>
    </r>
  </si>
  <si>
    <r>
      <t xml:space="preserve">- </t>
    </r>
    <r>
      <rPr>
        <sz val="11"/>
        <rFont val="Symbol"/>
        <family val="1"/>
      </rPr>
      <t>f</t>
    </r>
    <r>
      <rPr>
        <sz val="11"/>
        <rFont val="Arial"/>
        <family val="2"/>
      </rPr>
      <t xml:space="preserve"> 90 mm</t>
    </r>
  </si>
  <si>
    <t>Preboj obstoječih jaškov s cevjo 90mm, ter uvod cevi, obdelava uvodov cevi s fino malto, ureditev in čiščenje obstoječih jaškov</t>
  </si>
  <si>
    <t>Kabel NAYY-J 4x150mm2, uvlečen v kabelsko kanalizacijo (napajanje R-V)</t>
  </si>
  <si>
    <t>Izdelava kabel čevljev na kablu NAYY-J 4x150mm2 (napajanje R-V)</t>
  </si>
  <si>
    <t>Kabel NAYY-J 4x240mm2, uvlečen v kabelsko kanalizacijo (napajanje Slavec)</t>
  </si>
  <si>
    <t>Izdelava kabel čevljev na kablu NAYY-J 4x240mm2 (napajanje Slavec)</t>
  </si>
  <si>
    <t>Kabel NAYY-J 4x240mm2, uvlečen v kabelsko kanalizacijo (napajanje Venhar)</t>
  </si>
  <si>
    <t>Izdelava kabel čevljev na kablu NAYY-J 4x240mm2 (napajanje Venhar)</t>
  </si>
  <si>
    <t>Kabel NAYY-J 4x150mm2, uvlečen v kabelsko kanalizacijo (napajanje Modrijan)</t>
  </si>
  <si>
    <t>Izdelava kabel čevljev na kablu NAYY-J 4x150mm2 (napajanje Modrijan)</t>
  </si>
  <si>
    <t>Kabel NAYY-J 4x240mm2, uvlečen v kabelsko kanalizacijo (napajanje Može)</t>
  </si>
  <si>
    <t>Izdelava kabel čevljev na kablu NAYY-J 4x240mm2 (napajanje Može)</t>
  </si>
  <si>
    <r>
      <rPr>
        <b/>
        <sz val="11"/>
        <rFont val="Arial CE"/>
        <family val="0"/>
      </rPr>
      <t xml:space="preserve">Merilna omarica PMO Slavec </t>
    </r>
    <r>
      <rPr>
        <sz val="11"/>
        <rFont val="Arial CE"/>
        <family val="0"/>
      </rPr>
      <t xml:space="preserve">nameščena v trafo postaji </t>
    </r>
    <r>
      <rPr>
        <sz val="11"/>
        <rFont val="Arial CE"/>
        <family val="2"/>
      </rPr>
      <t xml:space="preserve"> (š,v,g): 600x1600x500mm, IP 54, opremljena s ključavnico elektrodistribucije </t>
    </r>
  </si>
  <si>
    <t>NV varovalčni ločilnik BTVC-400/200A s Signalnim  stikalom NVS 5</t>
  </si>
  <si>
    <t>Cu zbiralke 300x10mm</t>
  </si>
  <si>
    <t>Tokovniki umerjeni TT 400/5A</t>
  </si>
  <si>
    <t>Glavno stikalo z možnostjo daljinskega izklopa ABB Tmax T5 PR222DS</t>
  </si>
  <si>
    <t>Instalacijski odklopnik 16A/3p</t>
  </si>
  <si>
    <t>SKUPAJ PMO</t>
  </si>
  <si>
    <t>NV varovalčni ločilnik BTVC-400/250A s Signalnim  stikalom NVS 5</t>
  </si>
  <si>
    <t>Tokovniki umerjeni TT 500/5A</t>
  </si>
  <si>
    <t>Indirektni trifazni števec z GSM komunikatorjem (skladno z elektro soglasjem)</t>
  </si>
  <si>
    <r>
      <rPr>
        <b/>
        <sz val="11"/>
        <rFont val="Arial CE"/>
        <family val="0"/>
      </rPr>
      <t xml:space="preserve">Merilna omarica PMO Venhar </t>
    </r>
    <r>
      <rPr>
        <sz val="11"/>
        <rFont val="Arial CE"/>
        <family val="0"/>
      </rPr>
      <t xml:space="preserve">nameščena v trafo postaji </t>
    </r>
    <r>
      <rPr>
        <sz val="11"/>
        <rFont val="Arial CE"/>
        <family val="2"/>
      </rPr>
      <t xml:space="preserve"> (š,v,g): 600x1600x500mm, IP 54, opremljena s ključavnico elektrodistribucije </t>
    </r>
  </si>
  <si>
    <r>
      <rPr>
        <b/>
        <sz val="11"/>
        <rFont val="Arial CE"/>
        <family val="0"/>
      </rPr>
      <t xml:space="preserve">Merilna omarica PMO Može </t>
    </r>
    <r>
      <rPr>
        <sz val="11"/>
        <rFont val="Arial CE"/>
        <family val="0"/>
      </rPr>
      <t xml:space="preserve">nameščena v trafo postaji </t>
    </r>
    <r>
      <rPr>
        <sz val="11"/>
        <rFont val="Arial CE"/>
        <family val="2"/>
      </rPr>
      <t xml:space="preserve"> (š,v,g): 600x1600x500mm, IP 54, opremljena s ključavnico elektrodistribucije </t>
    </r>
  </si>
  <si>
    <t>Vrstne sponke, merilne sponke,  drobni vezni in spojni material, uvodnice, DIN letve, pokrovi, zbiralke.</t>
  </si>
  <si>
    <t>Dobava, razvijanje in uvlek 20 kV kabla - XHP48-A 3x1x70mm2 KBV KS089 Bač - Bač3</t>
  </si>
  <si>
    <t>Priklop 20 kV zemeljskega kabla XHP48-A 3x1x70mm2 s kabelsko spojko na obstoječi kabel v jašku
OPOMBA: V CENI UPOŠTEVATI 1 KPL KABELSKIH SPOJK</t>
  </si>
  <si>
    <t xml:space="preserve">Rezanje in Izvlek obstoječega kablaXHP48-A 3x1x70mm2 iz obstoječe kabelske kanalizacije </t>
  </si>
  <si>
    <t>Priklop kabla XHP48-A 3x1x70mm2 KBV KS089 Bač - Bač3 v trafo postaji na SN blok, komplet s kabelskimi glavami</t>
  </si>
  <si>
    <t xml:space="preserve">Odklopi in manipulacije,  začasno napajanje in obveščanje javnosti. </t>
  </si>
  <si>
    <t>Izkop  v terenu IV. do V. kat. in komplet izgradnja tipskega manipulativnega kabelskega jaška fi80cm z betonom MB 30, litoželeznim pokrovom 400kN promet 600 mm, z napisom TELEKOM, odvoz materiala v predelavo gradbenih odpadkov, s plačilom vseh potrebnih taks, vse komplet</t>
  </si>
  <si>
    <r>
      <t xml:space="preserve">- </t>
    </r>
    <r>
      <rPr>
        <sz val="11"/>
        <rFont val="Symbol"/>
        <family val="1"/>
      </rPr>
      <t>f</t>
    </r>
    <r>
      <rPr>
        <sz val="11"/>
        <rFont val="Arial"/>
        <family val="2"/>
      </rPr>
      <t xml:space="preserve"> 2x50 mm</t>
    </r>
  </si>
  <si>
    <t>Strojni in deloma ročni izkop kabelskega kanala v terenu IV do V. ktg.(50%-50%) dim 0,8 x 1,2 m, izdelava podloge iz suhega betona MB10 v sloju 10 cm, polaganje 6x stigmafleks cevi premera  160 mm in 4x160mm (vključno z distančniki, čepi, tesnili, koleni, ...), obbetoniranje z betonom MB10 v sloju 10 cm nad cevmi, zasip s tamponskim gramozom ter nabijanje v slojih 20 cm, polaganje ozemljilnega valjanca in PVC opozorilnega traku, odvoz materiala v predelavo gradbenih odpadkov, s plačilom vseh potrebnih taks, vse komplet - cestišče</t>
  </si>
  <si>
    <t>Strojni in deloma ročni izkop kabelskega kanala v terenu IV do V. ktg.(50%-50%) dim 0,8 x 1,2 m, izdelava podloge iz suhega betona MB10 v sloju 10 cm, polaganje 3x stigmafleks cevi premera  160 mm in 6x160mm (vključno z distančniki, čepi, tesnili, koleni, ...), obbetoniranje z betonom MB10 v sloju 10 cm nad cevmi, zasip s tamponskim gramozom ter nabijanje v slojih 20 cm, polaganje ozemljilnega valjanca in PVC opozorilnega traku, odvoz materiala v predelavo gradbenih odpadkov, s plačilom vseh potrebnih taks, vse komplet - cestišče</t>
  </si>
  <si>
    <t>Strojni in deloma ročni izkop kabelskega kanala v terenu IV do V. ktg.(50%-50%) dim 0,6 x 1,2 m, izdelava podloge iz suhega betona MB10 v sloju 10 cm, polaganje 3x stigmafleks cevi premera  160 mm in 4x160mm (vključno z distančniki, čepi, tesnili, koleni, ...), obbetoniranje z betonom MB10 v sloju 10 cm zasip s tamponskim gramozom ter nabijanje v slojih 20 cm, polaganje ozemljilnega valjanca in PVC opozorilnega traku, odvoz materiala v predelavo gradbenih odpadkov, s plačilom vseh potrebnih taks, vse komplet - cestišče</t>
  </si>
  <si>
    <t>Strojni in deloma ročni izkop kabelskega kanala v terenu IV do V. ktg.(50%-50%) dim 0,6 x 1,2 m, izdelava podloge iz suhega betona MB10 v sloju 10 cm, polaganje 2x stigmafleks cevi premera  160 mm in 4x160mm (vključno z distančniki, čepi, tesnili, koleni, ...), obbetoniranje z betonom MB10 v sloju 10 cm zasip s tamponskim gramozom ter nabijanje v slojih 20 cm, polaganje ozemljilnega valjanca in PVC opozorilnega traku, odvoz materiala v predelavo gradbenih odpadkov, s plačilom vseh potrebnih taks, vse komplet - cestišče</t>
  </si>
  <si>
    <t>Strojni in deloma ročni izkop kabelskega kanala v terenu IV do V. ktg.(50%-50%) dim 0,6 x 1,2 m, izdelava podloge iz suhega betona MB10 v sloju 10 cm, polaganje 2x stigmafleks cevi premera  160 mm in 3x160mm (vključno z distančniki, čepi, tesnili, koleni, ...), obbetoniranje z betonom MB10 v sloju 10 cm zasip s tamponskim gramozom ter nabijanje v slojih 20 cm, polaganje ozemljilnega valjanca in PVC opozorilnega traku, odvoz materiala v predelavo gradbenih odpadkov, s plačilom vseh potrebnih taks, vse komplet - cestišče</t>
  </si>
  <si>
    <t>Strojni in deloma ročni izkop kabelskega kanala v terenu IV do V. ktg.(50%-50%) dim 0,6 x 1,2 m, izdelava podloge iz suhega betona MB10 v sloju 10 cm, polaganje 2x stigmafleks cevi premera  160 mm in 3x110mm (vključno z distančniki, čepi, tesnili, koleni, ...), obbetoniranje z betonom MB10 v sloju 10 cm zasip s tamponskim gramozom ter nabijanje v slojih 20 cm, polaganje ozemljilnega valjanca in PVC opozorilnega traku, odvoz materiala v predelavo gradbenih odpadkov, s plačilom vseh potrebnih taks, vse komplet - cestišče</t>
  </si>
  <si>
    <t>Strojni in deloma ročni izkop kabelskega kanala v terenu IV do V. ktg.(50%-50%) dim 0,8 x 1,2 m, izdelava podloge iz suhega betona MB10 v sloju 10 cm, polaganje 4x stigmafleks cevi premera  160 mm in 6x110mm (vključno z distančniki, čepi, tesnili, koleni, ...), obbetoniranje z betonom MB10 v sloju 10 cm nad cevmi, zasip s tamponskim gramozom ter nabijanje v slojih 20 cm, polaganje ozemljilnega valjanca in PVC opozorilnega traku, odvoz materiala v predelavo gradbenih odpadkov, s plačilom vseh potrebnih taks, vse komplet - cestišče</t>
  </si>
  <si>
    <t>Popravilo uvoda obstoječega jaška, niveliranje, ter namestitev LTŽ pokrova  600/600 mm, z napisom ELEKTRIKA</t>
  </si>
  <si>
    <t>Strojni in deloma ročni izkop kabelskega kanala v terenu IV do V. ktg.(50%-50%) dim 0,4 x 1,0 m, izdelava podloge iz suhega betona MB10 v sloju 10 cm, polaganje 2x stigmafleks cevi premera  160 mm (vključno z distančniki, čepi, tesnili, koleni, ...), obbetoniranje z betonom MB10 v sloju 10 cm nad cevmi, zasip s tamponskim gramozom ter nabijanje v slojih 20 cm, polaganje ozemljilnega valjanca in PVC opozorilnega traku, odvoz materiala v predelavo gradbenih odpadkov, s plačilom vseh potrebnih taks, vse komplet - cestišče</t>
  </si>
  <si>
    <t>Strojni in deloma ročni izkop kabelskega kanala v terenu IV do V. ktg.(50%-50%) dim 0,6 x 1,2 m, izdelava podloge iz suhega betona MB10 v sloju 10 cm, polaganje 4x stigmafleks cevi premera  160 mm  (vključno z distančniki, čepi, tesnili, koleni, ...), obbetoniranje z betonom MB10 v sloju 10 cm zasip s tamponskim gramozom ter nabijanje v slojih 20 cm, polaganje ozemljilnega valjanca in PVC opozorilnega traku, odvoz materiala v predelavo gradbenih odpadkov, s plačilom vseh potrebnih taks, vse komplet - cestišče</t>
  </si>
  <si>
    <t>Preboj cevi 4x160+6x110mm v obstoječo trafo postajo z zidarsko obdelavo odprtin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</si>
</sst>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_€"/>
    <numFmt numFmtId="177" formatCode="#,##0.00\ &quot;€&quot;"/>
    <numFmt numFmtId="178" formatCode="#,#00"/>
    <numFmt numFmtId="179" formatCode="#,"/>
    <numFmt numFmtId="180" formatCode="m\o\n\th\ d\,\ yyyy"/>
    <numFmt numFmtId="181" formatCode="_ * #,##0.00\ _S_I_T_ ;_ * #,##0.00\ _S_I_T_ ;_ * &quot;-&quot;??\ _S_I_T_ ;_ @_ "/>
    <numFmt numFmtId="182" formatCode="_ * #,##0.00\ &quot;SIT&quot;_ ;_ * #,##0.00\ &quot;SIT&quot;_ ;_ * &quot;-&quot;??\ &quot;SIT&quot;_ ;_ @_ "/>
  </numFmts>
  <fonts count="63">
    <font>
      <sz val="10"/>
      <name val="Arial CE"/>
      <family val="0"/>
    </font>
    <font>
      <sz val="11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YUHelv"/>
      <family val="0"/>
    </font>
    <font>
      <sz val="10"/>
      <name val="MS Sans Serif"/>
      <family val="2"/>
    </font>
    <font>
      <sz val="10"/>
      <name val="Times New Roman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name val="Arial CE"/>
      <family val="0"/>
    </font>
    <font>
      <sz val="8"/>
      <name val="Arial CE"/>
      <family val="0"/>
    </font>
    <font>
      <sz val="10"/>
      <name val="Symbol"/>
      <family val="1"/>
    </font>
    <font>
      <b/>
      <sz val="11"/>
      <name val="Arial CE"/>
      <family val="0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 CE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name val="Garamond"/>
      <family val="1"/>
    </font>
    <font>
      <sz val="12"/>
      <name val="Times New Roman CE"/>
      <family val="0"/>
    </font>
    <font>
      <sz val="9"/>
      <name val="Futura Prins"/>
      <family val="0"/>
    </font>
    <font>
      <sz val="10"/>
      <name val="Helv"/>
      <family val="0"/>
    </font>
    <font>
      <sz val="12"/>
      <name val="Courier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8" fontId="8" fillId="0" borderId="0" applyFill="0" applyBorder="0" applyAlignment="0" applyProtection="0"/>
    <xf numFmtId="48" fontId="8" fillId="0" borderId="0" applyFill="0" applyBorder="0" applyAlignment="0" applyProtection="0"/>
    <xf numFmtId="48" fontId="8" fillId="0" borderId="0" applyFill="0" applyBorder="0" applyAlignment="0" applyProtection="0"/>
    <xf numFmtId="180" fontId="23" fillId="0" borderId="0">
      <alignment/>
      <protection locked="0"/>
    </xf>
    <xf numFmtId="180" fontId="23" fillId="0" borderId="0">
      <alignment/>
      <protection locked="0"/>
    </xf>
    <xf numFmtId="0" fontId="48" fillId="20" borderId="0" applyNumberFormat="0" applyBorder="0" applyAlignment="0" applyProtection="0"/>
    <xf numFmtId="0" fontId="27" fillId="0" borderId="1" applyAlignment="0">
      <protection/>
    </xf>
    <xf numFmtId="0" fontId="9" fillId="0" borderId="0">
      <alignment/>
      <protection/>
    </xf>
    <xf numFmtId="178" fontId="23" fillId="0" borderId="0">
      <alignment/>
      <protection locked="0"/>
    </xf>
    <xf numFmtId="178" fontId="23" fillId="0" borderId="0">
      <alignment/>
      <protection locked="0"/>
    </xf>
    <xf numFmtId="179" fontId="24" fillId="0" borderId="0">
      <alignment/>
      <protection locked="0"/>
    </xf>
    <xf numFmtId="179" fontId="24" fillId="0" borderId="0">
      <alignment/>
      <protection locked="0"/>
    </xf>
    <xf numFmtId="179" fontId="24" fillId="0" borderId="0">
      <alignment/>
      <protection locked="0"/>
    </xf>
    <xf numFmtId="179" fontId="24" fillId="0" borderId="0">
      <alignment/>
      <protection locked="0"/>
    </xf>
    <xf numFmtId="0" fontId="2" fillId="0" borderId="0" applyNumberFormat="0" applyFill="0" applyBorder="0" applyAlignment="0" applyProtection="0"/>
    <xf numFmtId="4" fontId="5" fillId="0" borderId="2">
      <alignment horizontal="left" vertical="center" wrapText="1"/>
      <protection/>
    </xf>
    <xf numFmtId="0" fontId="49" fillId="21" borderId="3" applyNumberFormat="0" applyAlignment="0" applyProtection="0"/>
    <xf numFmtId="39" fontId="4" fillId="0" borderId="4">
      <alignment horizontal="right" vertical="top" wrapText="1"/>
      <protection/>
    </xf>
    <xf numFmtId="39" fontId="4" fillId="0" borderId="4">
      <alignment horizontal="right" vertical="top" wrapText="1"/>
      <protection/>
    </xf>
    <xf numFmtId="39" fontId="4" fillId="0" borderId="4">
      <alignment horizontal="right" vertical="top" wrapText="1"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26" fillId="0" borderId="0">
      <alignment/>
      <protection/>
    </xf>
    <xf numFmtId="0" fontId="0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 wrapTex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1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54" fillId="22" borderId="0" applyNumberFormat="0" applyBorder="0" applyAlignment="0" applyProtection="0"/>
    <xf numFmtId="0" fontId="22" fillId="0" borderId="0">
      <alignment horizontal="left" vertical="top" wrapText="1" readingOrder="1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Fill="0" applyBorder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3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7" fillId="0" borderId="9" applyNumberFormat="0" applyFill="0" applyAlignment="0" applyProtection="0"/>
    <xf numFmtId="0" fontId="58" fillId="30" borderId="10" applyNumberFormat="0" applyAlignment="0" applyProtection="0"/>
    <xf numFmtId="0" fontId="59" fillId="21" borderId="11" applyNumberFormat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12">
      <alignment horizontal="left" vertical="top" wrapText="1"/>
      <protection/>
    </xf>
    <xf numFmtId="0" fontId="4" fillId="0" borderId="12">
      <alignment horizontal="left" vertical="top" wrapText="1"/>
      <protection/>
    </xf>
    <xf numFmtId="0" fontId="4" fillId="0" borderId="12">
      <alignment horizontal="left" vertical="top" wrapText="1"/>
      <protection/>
    </xf>
    <xf numFmtId="0" fontId="4" fillId="0" borderId="13">
      <alignment horizontal="left" vertical="top" wrapText="1"/>
      <protection/>
    </xf>
    <xf numFmtId="0" fontId="4" fillId="0" borderId="13">
      <alignment horizontal="left" vertical="top" wrapText="1"/>
      <protection/>
    </xf>
    <xf numFmtId="0" fontId="4" fillId="0" borderId="13">
      <alignment horizontal="left" vertical="top" wrapText="1"/>
      <protection/>
    </xf>
    <xf numFmtId="179" fontId="23" fillId="0" borderId="14">
      <alignment/>
      <protection locked="0"/>
    </xf>
    <xf numFmtId="179" fontId="23" fillId="0" borderId="14">
      <alignment/>
      <protection locked="0"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61" fillId="32" borderId="11" applyNumberFormat="0" applyAlignment="0" applyProtection="0"/>
    <xf numFmtId="0" fontId="62" fillId="0" borderId="15" applyNumberFormat="0" applyFill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6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 vertical="top"/>
    </xf>
    <xf numFmtId="0" fontId="10" fillId="0" borderId="0" xfId="40" applyFont="1" applyAlignment="1">
      <alignment wrapText="1"/>
      <protection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vertical="top" wrapText="1"/>
    </xf>
    <xf numFmtId="0" fontId="0" fillId="0" borderId="0" xfId="138" applyFont="1" applyFill="1" applyBorder="1" applyAlignment="1" applyProtection="1">
      <alignment vertical="top" wrapText="1"/>
      <protection/>
    </xf>
    <xf numFmtId="0" fontId="0" fillId="0" borderId="0" xfId="137" applyFont="1" applyFill="1" applyBorder="1" applyAlignment="1" applyProtection="1">
      <alignment horizontal="center" wrapText="1"/>
      <protection/>
    </xf>
    <xf numFmtId="2" fontId="0" fillId="0" borderId="0" xfId="137" applyNumberFormat="1" applyFont="1" applyFill="1" applyBorder="1" applyAlignment="1" applyProtection="1">
      <alignment horizontal="center" wrapText="1"/>
      <protection/>
    </xf>
    <xf numFmtId="0" fontId="0" fillId="0" borderId="0" xfId="138" applyFont="1" applyFill="1" applyBorder="1" applyAlignment="1" applyProtection="1">
      <alignment vertical="top" wrapText="1"/>
      <protection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center"/>
    </xf>
    <xf numFmtId="0" fontId="16" fillId="0" borderId="0" xfId="137" applyFont="1" applyFill="1" applyBorder="1" applyAlignment="1" applyProtection="1">
      <alignment horizontal="left" vertical="top" wrapText="1"/>
      <protection/>
    </xf>
    <xf numFmtId="176" fontId="6" fillId="0" borderId="0" xfId="0" applyNumberFormat="1" applyFont="1" applyBorder="1" applyAlignment="1">
      <alignment/>
    </xf>
    <xf numFmtId="0" fontId="4" fillId="0" borderId="0" xfId="138" applyFont="1" applyFill="1" applyBorder="1" applyAlignment="1" applyProtection="1">
      <alignment vertical="top" wrapText="1"/>
      <protection/>
    </xf>
    <xf numFmtId="0" fontId="4" fillId="0" borderId="0" xfId="137" applyFont="1" applyFill="1" applyBorder="1" applyAlignment="1" applyProtection="1">
      <alignment horizontal="center" wrapText="1"/>
      <protection/>
    </xf>
    <xf numFmtId="2" fontId="4" fillId="0" borderId="0" xfId="137" applyNumberFormat="1" applyFont="1" applyFill="1" applyBorder="1" applyAlignment="1" applyProtection="1">
      <alignment horizontal="center" wrapText="1"/>
      <protection/>
    </xf>
    <xf numFmtId="0" fontId="4" fillId="0" borderId="0" xfId="77" applyFont="1" applyBorder="1" applyAlignment="1" applyProtection="1">
      <alignment horizontal="left" vertical="top" wrapText="1"/>
      <protection/>
    </xf>
    <xf numFmtId="4" fontId="4" fillId="0" borderId="0" xfId="77" applyNumberFormat="1" applyFont="1" applyBorder="1" applyAlignment="1" applyProtection="1">
      <alignment horizontal="center"/>
      <protection/>
    </xf>
    <xf numFmtId="2" fontId="4" fillId="0" borderId="0" xfId="77" applyNumberFormat="1" applyFont="1" applyBorder="1" applyAlignment="1" applyProtection="1">
      <alignment horizontal="center"/>
      <protection/>
    </xf>
    <xf numFmtId="0" fontId="15" fillId="0" borderId="0" xfId="80" applyFont="1" applyFill="1" applyBorder="1" applyAlignment="1" applyProtection="1">
      <alignment horizontal="left" vertical="top" wrapText="1"/>
      <protection/>
    </xf>
    <xf numFmtId="0" fontId="15" fillId="0" borderId="0" xfId="80" applyFont="1" applyFill="1" applyBorder="1" applyAlignment="1" applyProtection="1">
      <alignment horizontal="center"/>
      <protection/>
    </xf>
    <xf numFmtId="2" fontId="15" fillId="0" borderId="0" xfId="80" applyNumberFormat="1" applyFont="1" applyFill="1" applyBorder="1" applyAlignment="1" applyProtection="1">
      <alignment horizontal="center"/>
      <protection/>
    </xf>
    <xf numFmtId="0" fontId="4" fillId="0" borderId="0" xfId="80" applyFont="1" applyFill="1" applyBorder="1" applyAlignment="1" applyProtection="1">
      <alignment horizontal="left" vertical="top" wrapText="1"/>
      <protection/>
    </xf>
    <xf numFmtId="0" fontId="4" fillId="0" borderId="0" xfId="80" applyFont="1" applyFill="1" applyBorder="1" applyAlignment="1" applyProtection="1">
      <alignment horizontal="center"/>
      <protection/>
    </xf>
    <xf numFmtId="2" fontId="4" fillId="0" borderId="0" xfId="8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Alignment="1">
      <alignment horizontal="left" vertical="top"/>
    </xf>
    <xf numFmtId="0" fontId="14" fillId="0" borderId="0" xfId="138" applyFont="1" applyFill="1" applyBorder="1" applyAlignment="1" applyProtection="1">
      <alignment vertical="top" wrapText="1"/>
      <protection/>
    </xf>
    <xf numFmtId="0" fontId="14" fillId="0" borderId="0" xfId="137" applyFont="1" applyFill="1" applyBorder="1" applyAlignment="1" applyProtection="1">
      <alignment horizontal="center" wrapText="1"/>
      <protection/>
    </xf>
    <xf numFmtId="2" fontId="14" fillId="0" borderId="0" xfId="137" applyNumberFormat="1" applyFont="1" applyFill="1" applyBorder="1" applyAlignment="1" applyProtection="1">
      <alignment horizontal="center" wrapText="1"/>
      <protection/>
    </xf>
    <xf numFmtId="176" fontId="15" fillId="0" borderId="0" xfId="0" applyNumberFormat="1" applyFont="1" applyAlignment="1">
      <alignment/>
    </xf>
    <xf numFmtId="49" fontId="15" fillId="0" borderId="17" xfId="0" applyNumberFormat="1" applyFont="1" applyBorder="1" applyAlignment="1">
      <alignment horizontal="left" vertical="top"/>
    </xf>
    <xf numFmtId="0" fontId="15" fillId="0" borderId="17" xfId="80" applyFont="1" applyFill="1" applyBorder="1" applyAlignment="1" applyProtection="1">
      <alignment horizontal="left" vertical="top" wrapText="1"/>
      <protection/>
    </xf>
    <xf numFmtId="0" fontId="15" fillId="0" borderId="17" xfId="80" applyFont="1" applyFill="1" applyBorder="1" applyAlignment="1" applyProtection="1">
      <alignment horizontal="center"/>
      <protection/>
    </xf>
    <xf numFmtId="2" fontId="15" fillId="0" borderId="17" xfId="80" applyNumberFormat="1" applyFont="1" applyFill="1" applyBorder="1" applyAlignment="1" applyProtection="1">
      <alignment horizontal="center"/>
      <protection/>
    </xf>
    <xf numFmtId="0" fontId="15" fillId="0" borderId="17" xfId="0" applyFont="1" applyBorder="1" applyAlignment="1">
      <alignment/>
    </xf>
    <xf numFmtId="176" fontId="15" fillId="0" borderId="17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76" fontId="15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137" applyFont="1" applyAlignment="1">
      <alignment horizontal="left" vertical="top" wrapText="1"/>
      <protection/>
    </xf>
    <xf numFmtId="49" fontId="4" fillId="0" borderId="16" xfId="0" applyNumberFormat="1" applyFont="1" applyBorder="1" applyAlignment="1">
      <alignment/>
    </xf>
    <xf numFmtId="49" fontId="5" fillId="0" borderId="0" xfId="0" applyNumberFormat="1" applyFont="1" applyAlignment="1">
      <alignment vertical="top"/>
    </xf>
    <xf numFmtId="176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 vertical="top"/>
    </xf>
    <xf numFmtId="0" fontId="6" fillId="0" borderId="0" xfId="40" applyFont="1" applyAlignment="1">
      <alignment wrapText="1"/>
      <protection/>
    </xf>
    <xf numFmtId="0" fontId="16" fillId="0" borderId="0" xfId="138" applyFont="1" applyAlignment="1">
      <alignment vertical="top" wrapText="1"/>
      <protection/>
    </xf>
    <xf numFmtId="0" fontId="16" fillId="0" borderId="0" xfId="137" applyFont="1" applyAlignment="1">
      <alignment horizontal="center" wrapText="1"/>
      <protection/>
    </xf>
    <xf numFmtId="2" fontId="16" fillId="0" borderId="0" xfId="137" applyNumberFormat="1" applyFont="1" applyAlignment="1">
      <alignment horizontal="center" wrapText="1"/>
      <protection/>
    </xf>
    <xf numFmtId="0" fontId="16" fillId="0" borderId="0" xfId="138" applyFont="1" applyAlignment="1">
      <alignment vertical="top" wrapText="1"/>
      <protection/>
    </xf>
    <xf numFmtId="0" fontId="6" fillId="0" borderId="0" xfId="138" applyFont="1" applyAlignment="1">
      <alignment vertical="top" wrapText="1"/>
      <protection/>
    </xf>
    <xf numFmtId="0" fontId="6" fillId="0" borderId="0" xfId="137" applyFont="1" applyAlignment="1">
      <alignment horizontal="center" wrapText="1"/>
      <protection/>
    </xf>
    <xf numFmtId="2" fontId="6" fillId="0" borderId="0" xfId="137" applyNumberFormat="1" applyFont="1" applyAlignment="1">
      <alignment horizontal="center" wrapText="1"/>
      <protection/>
    </xf>
    <xf numFmtId="0" fontId="6" fillId="0" borderId="0" xfId="77" applyFont="1" applyAlignment="1">
      <alignment horizontal="left" vertical="top" wrapText="1"/>
      <protection/>
    </xf>
    <xf numFmtId="4" fontId="6" fillId="0" borderId="0" xfId="77" applyNumberFormat="1" applyFont="1" applyAlignment="1">
      <alignment horizontal="center"/>
      <protection/>
    </xf>
    <xf numFmtId="2" fontId="6" fillId="0" borderId="0" xfId="77" applyNumberFormat="1" applyFont="1" applyAlignment="1">
      <alignment horizontal="center"/>
      <protection/>
    </xf>
    <xf numFmtId="49" fontId="20" fillId="0" borderId="17" xfId="0" applyNumberFormat="1" applyFont="1" applyBorder="1" applyAlignment="1">
      <alignment horizontal="left" vertical="top"/>
    </xf>
    <xf numFmtId="0" fontId="20" fillId="0" borderId="17" xfId="80" applyFont="1" applyBorder="1" applyAlignment="1">
      <alignment horizontal="left" vertical="top" wrapText="1"/>
      <protection/>
    </xf>
    <xf numFmtId="0" fontId="20" fillId="0" borderId="17" xfId="80" applyFont="1" applyBorder="1" applyAlignment="1">
      <alignment horizontal="center"/>
      <protection/>
    </xf>
    <xf numFmtId="2" fontId="20" fillId="0" borderId="17" xfId="80" applyNumberFormat="1" applyFont="1" applyBorder="1" applyAlignment="1">
      <alignment horizontal="center"/>
      <protection/>
    </xf>
    <xf numFmtId="0" fontId="20" fillId="0" borderId="17" xfId="0" applyFont="1" applyBorder="1" applyAlignment="1">
      <alignment/>
    </xf>
    <xf numFmtId="176" fontId="20" fillId="0" borderId="17" xfId="0" applyNumberFormat="1" applyFont="1" applyBorder="1" applyAlignment="1">
      <alignment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20" fillId="0" borderId="17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4" fontId="20" fillId="0" borderId="17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horizontal="center" wrapText="1"/>
    </xf>
    <xf numFmtId="4" fontId="4" fillId="0" borderId="16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17" xfId="0" applyFont="1" applyBorder="1" applyAlignment="1">
      <alignment vertical="top" wrapText="1"/>
    </xf>
  </cellXfs>
  <cellStyles count="20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2" xfId="33"/>
    <cellStyle name="Comma 2 2" xfId="34"/>
    <cellStyle name="Comma 2 3" xfId="35"/>
    <cellStyle name="Date" xfId="36"/>
    <cellStyle name="Date 2" xfId="37"/>
    <cellStyle name="Dobro" xfId="38"/>
    <cellStyle name="Element-delo" xfId="39"/>
    <cellStyle name="Excel Built-in Normal" xfId="40"/>
    <cellStyle name="Fixed" xfId="41"/>
    <cellStyle name="Fixed 2" xfId="42"/>
    <cellStyle name="Heading1" xfId="43"/>
    <cellStyle name="Heading1 2" xfId="44"/>
    <cellStyle name="Heading2" xfId="45"/>
    <cellStyle name="Heading2 2" xfId="46"/>
    <cellStyle name="Hyperlink" xfId="47"/>
    <cellStyle name="Item" xfId="48"/>
    <cellStyle name="Izhod" xfId="49"/>
    <cellStyle name="Keš" xfId="50"/>
    <cellStyle name="Keš 2" xfId="51"/>
    <cellStyle name="Keš 3" xfId="52"/>
    <cellStyle name="Naslov" xfId="53"/>
    <cellStyle name="Naslov 1" xfId="54"/>
    <cellStyle name="Naslov 2" xfId="55"/>
    <cellStyle name="Naslov 3" xfId="56"/>
    <cellStyle name="Naslov 4" xfId="57"/>
    <cellStyle name="Navadno 10" xfId="58"/>
    <cellStyle name="Navadno 10 2" xfId="59"/>
    <cellStyle name="Navadno 10 3" xfId="60"/>
    <cellStyle name="Navadno 11" xfId="61"/>
    <cellStyle name="Navadno 11 2" xfId="62"/>
    <cellStyle name="Navadno 11 2 2" xfId="63"/>
    <cellStyle name="Navadno 11 2 3" xfId="64"/>
    <cellStyle name="Navadno 12" xfId="65"/>
    <cellStyle name="Navadno 12 2" xfId="66"/>
    <cellStyle name="Navadno 12 3" xfId="67"/>
    <cellStyle name="Navadno 13" xfId="68"/>
    <cellStyle name="Navadno 13 2" xfId="69"/>
    <cellStyle name="Navadno 13 3" xfId="70"/>
    <cellStyle name="Navadno 14" xfId="71"/>
    <cellStyle name="Navadno 15" xfId="72"/>
    <cellStyle name="Navadno 16" xfId="73"/>
    <cellStyle name="Navadno 17" xfId="74"/>
    <cellStyle name="Navadno 18" xfId="75"/>
    <cellStyle name="Navadno 19" xfId="76"/>
    <cellStyle name="Navadno 2" xfId="77"/>
    <cellStyle name="Navadno 2 2" xfId="78"/>
    <cellStyle name="Navadno 2 2 2" xfId="79"/>
    <cellStyle name="Navadno 2 2 2 2" xfId="80"/>
    <cellStyle name="Navadno 2 2 2 3" xfId="81"/>
    <cellStyle name="Navadno 2 2 3" xfId="82"/>
    <cellStyle name="Navadno 2 2 3 2" xfId="83"/>
    <cellStyle name="Navadno 2 2 3 2 2" xfId="84"/>
    <cellStyle name="Navadno 2 2 3 2 3" xfId="85"/>
    <cellStyle name="Navadno 2 2 3 3" xfId="86"/>
    <cellStyle name="Navadno 2 2 3 4" xfId="87"/>
    <cellStyle name="Navadno 2 2 3 5" xfId="88"/>
    <cellStyle name="Navadno 2 2 4" xfId="89"/>
    <cellStyle name="Navadno 2 3" xfId="90"/>
    <cellStyle name="Navadno 2 3 2" xfId="91"/>
    <cellStyle name="Navadno 2 3 3" xfId="92"/>
    <cellStyle name="Navadno 2 4" xfId="93"/>
    <cellStyle name="Navadno 2 5" xfId="94"/>
    <cellStyle name="Navadno 20" xfId="95"/>
    <cellStyle name="Navadno 21" xfId="96"/>
    <cellStyle name="Navadno 22" xfId="97"/>
    <cellStyle name="Navadno 3" xfId="98"/>
    <cellStyle name="Navadno 3 10" xfId="99"/>
    <cellStyle name="Navadno 3 11" xfId="100"/>
    <cellStyle name="Navadno 3 12" xfId="101"/>
    <cellStyle name="Navadno 3 2" xfId="102"/>
    <cellStyle name="Navadno 3 2 2" xfId="103"/>
    <cellStyle name="Navadno 3 2 3" xfId="104"/>
    <cellStyle name="Navadno 3 3" xfId="105"/>
    <cellStyle name="Navadno 3 4" xfId="106"/>
    <cellStyle name="Navadno 3 5" xfId="107"/>
    <cellStyle name="Navadno 3 6" xfId="108"/>
    <cellStyle name="Navadno 3 7" xfId="109"/>
    <cellStyle name="Navadno 3 8" xfId="110"/>
    <cellStyle name="Navadno 3 9" xfId="111"/>
    <cellStyle name="Navadno 4" xfId="112"/>
    <cellStyle name="Navadno 4 2" xfId="113"/>
    <cellStyle name="Navadno 4 2 2" xfId="114"/>
    <cellStyle name="Navadno 4 2 3" xfId="115"/>
    <cellStyle name="Navadno 4 3" xfId="116"/>
    <cellStyle name="Navadno 4 3 2" xfId="117"/>
    <cellStyle name="Navadno 5" xfId="118"/>
    <cellStyle name="Navadno 5 2" xfId="119"/>
    <cellStyle name="Navadno 5 2 2" xfId="120"/>
    <cellStyle name="Navadno 5 2 3" xfId="121"/>
    <cellStyle name="Navadno 6" xfId="122"/>
    <cellStyle name="Navadno 6 2" xfId="123"/>
    <cellStyle name="Navadno 6 2 2" xfId="124"/>
    <cellStyle name="Navadno 6 2 3" xfId="125"/>
    <cellStyle name="Navadno 7" xfId="126"/>
    <cellStyle name="Navadno 7 2" xfId="127"/>
    <cellStyle name="Navadno 7 3" xfId="128"/>
    <cellStyle name="Navadno 8" xfId="129"/>
    <cellStyle name="Navadno 8 2" xfId="130"/>
    <cellStyle name="Navadno 8 2 2" xfId="131"/>
    <cellStyle name="Navadno 8 2 3" xfId="132"/>
    <cellStyle name="Navadno 8 3" xfId="133"/>
    <cellStyle name="Navadno 8 4" xfId="134"/>
    <cellStyle name="Navadno 8 5" xfId="135"/>
    <cellStyle name="Navadno 9" xfId="136"/>
    <cellStyle name="Navadno_PRAZ" xfId="137"/>
    <cellStyle name="Navadno_RAZDELILCI2" xfId="138"/>
    <cellStyle name="Nevtralno" xfId="139"/>
    <cellStyle name="Nivo_1_GlNaslov" xfId="140"/>
    <cellStyle name="normal 2" xfId="141"/>
    <cellStyle name="normal 2 2" xfId="142"/>
    <cellStyle name="normal 2 3" xfId="143"/>
    <cellStyle name="normal 3" xfId="144"/>
    <cellStyle name="normal 3 2" xfId="145"/>
    <cellStyle name="normal 3 2 2" xfId="146"/>
    <cellStyle name="normal 3 2 3" xfId="147"/>
    <cellStyle name="Normal_1.3.2" xfId="148"/>
    <cellStyle name="Followed Hyperlink" xfId="149"/>
    <cellStyle name="Percent" xfId="150"/>
    <cellStyle name="Odstotek 2" xfId="151"/>
    <cellStyle name="Opomba" xfId="152"/>
    <cellStyle name="Opozorilo" xfId="153"/>
    <cellStyle name="Pojasnjevalno besedilo" xfId="154"/>
    <cellStyle name="Poudarek1" xfId="155"/>
    <cellStyle name="Poudarek2" xfId="156"/>
    <cellStyle name="Poudarek3" xfId="157"/>
    <cellStyle name="Poudarek4" xfId="158"/>
    <cellStyle name="Poudarek5" xfId="159"/>
    <cellStyle name="Poudarek6" xfId="160"/>
    <cellStyle name="Povezana celica" xfId="161"/>
    <cellStyle name="Preveri celico" xfId="162"/>
    <cellStyle name="Računanje" xfId="163"/>
    <cellStyle name="Slabo" xfId="164"/>
    <cellStyle name="Slog 1" xfId="165"/>
    <cellStyle name="Slog 1 2" xfId="166"/>
    <cellStyle name="Slog 1 3" xfId="167"/>
    <cellStyle name="Slog 1 4" xfId="168"/>
    <cellStyle name="tekst-levo" xfId="169"/>
    <cellStyle name="tekst-levo 2" xfId="170"/>
    <cellStyle name="tekst-levo 3" xfId="171"/>
    <cellStyle name="text-desno" xfId="172"/>
    <cellStyle name="text-desno 2" xfId="173"/>
    <cellStyle name="text-desno 3" xfId="174"/>
    <cellStyle name="Total" xfId="175"/>
    <cellStyle name="Total 2" xfId="176"/>
    <cellStyle name="Currency" xfId="177"/>
    <cellStyle name="Currency [0]" xfId="178"/>
    <cellStyle name="Valuta 2" xfId="179"/>
    <cellStyle name="Valuta 2 2" xfId="180"/>
    <cellStyle name="Valuta 2 2 2" xfId="181"/>
    <cellStyle name="Valuta 2 2 2 2" xfId="182"/>
    <cellStyle name="Valuta 2 2 2 3" xfId="183"/>
    <cellStyle name="Valuta 2 2 3" xfId="184"/>
    <cellStyle name="Valuta 2 2 4" xfId="185"/>
    <cellStyle name="Valuta 2 2 5" xfId="186"/>
    <cellStyle name="Valuta 2 3" xfId="187"/>
    <cellStyle name="Valuta 2 3 2" xfId="188"/>
    <cellStyle name="Valuta 2 3 3" xfId="189"/>
    <cellStyle name="Valuta 2 4" xfId="190"/>
    <cellStyle name="Valuta 2 5" xfId="191"/>
    <cellStyle name="Valuta 2 6" xfId="192"/>
    <cellStyle name="Valuta 3" xfId="193"/>
    <cellStyle name="Valuta 3 2" xfId="194"/>
    <cellStyle name="Valuta 3 3" xfId="195"/>
    <cellStyle name="Valuta 4" xfId="196"/>
    <cellStyle name="Comma" xfId="197"/>
    <cellStyle name="Comma [0]" xfId="198"/>
    <cellStyle name="Vejica 2" xfId="199"/>
    <cellStyle name="Vejica 2 2" xfId="200"/>
    <cellStyle name="Vejica 2 2 2" xfId="201"/>
    <cellStyle name="Vejica 2 2 3" xfId="202"/>
    <cellStyle name="Vejica 2 3" xfId="203"/>
    <cellStyle name="Vejica 2 4" xfId="204"/>
    <cellStyle name="Vejica 3" xfId="205"/>
    <cellStyle name="Vejica 3 2" xfId="206"/>
    <cellStyle name="Vejica 3 2 2" xfId="207"/>
    <cellStyle name="Vejica 3 2 3" xfId="208"/>
    <cellStyle name="Vejica 3 3" xfId="209"/>
    <cellStyle name="Vejica 3 4" xfId="210"/>
    <cellStyle name="Vejica 3 5" xfId="211"/>
    <cellStyle name="Vejica 4" xfId="212"/>
    <cellStyle name="Vejica 5" xfId="213"/>
    <cellStyle name="Vejica 5 2" xfId="214"/>
    <cellStyle name="Vejica 5 2 2" xfId="215"/>
    <cellStyle name="Vejica 5 2 3" xfId="216"/>
    <cellStyle name="Vnos" xfId="217"/>
    <cellStyle name="Vsota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H147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25" defaultRowHeight="12.75"/>
  <cols>
    <col min="1" max="1" width="5.50390625" style="10" customWidth="1"/>
    <col min="2" max="2" width="48.125" style="3" customWidth="1"/>
    <col min="3" max="3" width="4.50390625" style="37" customWidth="1"/>
    <col min="4" max="4" width="6.50390625" style="37" customWidth="1"/>
    <col min="5" max="5" width="6.125" style="40" customWidth="1"/>
    <col min="6" max="6" width="13.125" style="40" bestFit="1" customWidth="1"/>
    <col min="7" max="8" width="3.875" style="37" customWidth="1"/>
    <col min="9" max="9" width="13.125" style="54" bestFit="1" customWidth="1"/>
    <col min="10" max="16384" width="9.125" style="3" customWidth="1"/>
  </cols>
  <sheetData>
    <row r="1" ht="17.25">
      <c r="A1" s="2" t="s">
        <v>19</v>
      </c>
    </row>
    <row r="2" ht="17.25">
      <c r="A2" s="2" t="s">
        <v>20</v>
      </c>
    </row>
    <row r="3" ht="17.25">
      <c r="A3" s="2" t="s">
        <v>129</v>
      </c>
    </row>
    <row r="4" ht="17.25">
      <c r="A4" s="31"/>
    </row>
    <row r="6" spans="1:4" ht="15">
      <c r="A6" s="4" t="s">
        <v>18</v>
      </c>
      <c r="B6" s="1"/>
      <c r="C6" s="32"/>
      <c r="D6" s="32"/>
    </row>
    <row r="7" spans="1:4" ht="15">
      <c r="A7" s="5"/>
      <c r="B7" s="1"/>
      <c r="C7" s="32"/>
      <c r="D7" s="32"/>
    </row>
    <row r="8" spans="1:6" ht="15" customHeight="1">
      <c r="A8" s="6" t="s">
        <v>3</v>
      </c>
      <c r="B8" s="11" t="str">
        <f>' JR faza'!B1</f>
        <v>Javna razsvetljava - elektromontažna dela</v>
      </c>
      <c r="C8" s="38"/>
      <c r="D8" s="40"/>
      <c r="E8" s="38" t="s">
        <v>82</v>
      </c>
      <c r="F8" s="54">
        <f>' JR faza'!F102</f>
        <v>0</v>
      </c>
    </row>
    <row r="9" spans="1:6" ht="15" customHeight="1">
      <c r="A9" s="6" t="s">
        <v>4</v>
      </c>
      <c r="B9" s="11" t="str">
        <f>'Gradbena dela-JR'!B1</f>
        <v>JR omrežje - gradbena dela</v>
      </c>
      <c r="C9" s="38"/>
      <c r="D9" s="40"/>
      <c r="E9" s="38" t="s">
        <v>82</v>
      </c>
      <c r="F9" s="54">
        <f>'Gradbena dela-JR'!F29</f>
        <v>0</v>
      </c>
    </row>
    <row r="10" spans="1:6" ht="15" customHeight="1">
      <c r="A10" s="6" t="s">
        <v>5</v>
      </c>
      <c r="B10" s="11" t="str">
        <f>'NN elektro montažna'!B1</f>
        <v>NN omrežje - elektromontažna dela</v>
      </c>
      <c r="C10" s="38"/>
      <c r="D10" s="40"/>
      <c r="E10" s="38" t="s">
        <v>82</v>
      </c>
      <c r="F10" s="54">
        <f>'NN elektro montažna'!F119</f>
        <v>0</v>
      </c>
    </row>
    <row r="11" spans="1:6" ht="15" customHeight="1">
      <c r="A11" s="6" t="s">
        <v>6</v>
      </c>
      <c r="B11" s="11" t="str">
        <f>'SN Montažna dela'!B1</f>
        <v>SN MONTAŽNA DELA</v>
      </c>
      <c r="C11" s="38"/>
      <c r="D11" s="40"/>
      <c r="E11" s="38" t="s">
        <v>82</v>
      </c>
      <c r="F11" s="54">
        <f>'SN Montažna dela'!F17</f>
        <v>0</v>
      </c>
    </row>
    <row r="12" spans="1:6" ht="15" customHeight="1">
      <c r="A12" s="6" t="s">
        <v>7</v>
      </c>
      <c r="B12" s="11" t="str">
        <f>'Gradbena dela SN in NN'!B1</f>
        <v>SN in NN  omrežje   - gradbena dela</v>
      </c>
      <c r="C12" s="38"/>
      <c r="D12" s="40"/>
      <c r="E12" s="38" t="s">
        <v>82</v>
      </c>
      <c r="F12" s="54">
        <f>'Gradbena dela SN in NN'!F55</f>
        <v>0</v>
      </c>
    </row>
    <row r="13" spans="1:6" ht="15" customHeight="1">
      <c r="A13" s="6" t="s">
        <v>8</v>
      </c>
      <c r="B13" s="11" t="s">
        <v>122</v>
      </c>
      <c r="C13" s="38"/>
      <c r="D13" s="40"/>
      <c r="E13" s="38" t="s">
        <v>82</v>
      </c>
      <c r="F13" s="54">
        <f>'TK Gradbena dela'!F29</f>
        <v>0</v>
      </c>
    </row>
    <row r="14" spans="1:6" ht="54.75">
      <c r="A14" s="6" t="s">
        <v>9</v>
      </c>
      <c r="B14" s="17" t="s">
        <v>89</v>
      </c>
      <c r="C14" s="37" t="s">
        <v>2</v>
      </c>
      <c r="D14" s="37">
        <v>10</v>
      </c>
      <c r="E14" s="38" t="s">
        <v>82</v>
      </c>
      <c r="F14" s="54">
        <f>SUM(F8:F13)*D14/100</f>
        <v>0</v>
      </c>
    </row>
    <row r="15" spans="1:6" ht="15" customHeight="1">
      <c r="A15" s="6"/>
      <c r="B15" s="90"/>
      <c r="C15" s="139"/>
      <c r="D15" s="140"/>
      <c r="E15" s="139"/>
      <c r="F15" s="54"/>
    </row>
    <row r="16" spans="1:8" s="91" customFormat="1" ht="13.5">
      <c r="A16" s="155" t="s">
        <v>16</v>
      </c>
      <c r="B16" s="155"/>
      <c r="C16" s="141"/>
      <c r="D16" s="93"/>
      <c r="E16" s="141" t="s">
        <v>82</v>
      </c>
      <c r="F16" s="138">
        <f>SUM(F8:F15)</f>
        <v>0</v>
      </c>
      <c r="G16" s="92"/>
      <c r="H16" s="92"/>
    </row>
    <row r="17" spans="1:6" ht="13.5">
      <c r="A17" s="90"/>
      <c r="B17" s="90"/>
      <c r="C17" s="38"/>
      <c r="D17" s="40"/>
      <c r="E17" s="38"/>
      <c r="F17" s="54"/>
    </row>
    <row r="18" spans="1:8" s="91" customFormat="1" ht="13.5">
      <c r="A18" s="91" t="s">
        <v>83</v>
      </c>
      <c r="C18" s="92"/>
      <c r="D18" s="93"/>
      <c r="E18" s="141" t="s">
        <v>82</v>
      </c>
      <c r="F18" s="138">
        <f>F16*0.22</f>
        <v>0</v>
      </c>
      <c r="G18" s="92"/>
      <c r="H18" s="92"/>
    </row>
    <row r="19" spans="1:6" ht="13.5">
      <c r="A19" s="15"/>
      <c r="B19" s="15"/>
      <c r="C19" s="39"/>
      <c r="D19" s="39"/>
      <c r="E19" s="39"/>
      <c r="F19" s="54"/>
    </row>
    <row r="20" spans="1:8" s="91" customFormat="1" ht="13.5">
      <c r="A20" s="91" t="s">
        <v>17</v>
      </c>
      <c r="C20" s="92"/>
      <c r="D20" s="93"/>
      <c r="E20" s="142" t="s">
        <v>82</v>
      </c>
      <c r="F20" s="138">
        <f>SUM(F16:F19)</f>
        <v>0</v>
      </c>
      <c r="G20" s="92"/>
      <c r="H20" s="92"/>
    </row>
    <row r="22" spans="1:2" ht="13.5">
      <c r="A22" s="8"/>
      <c r="B22" s="9"/>
    </row>
    <row r="24" spans="1:2" ht="13.5">
      <c r="A24" s="8"/>
      <c r="B24" s="9"/>
    </row>
    <row r="26" spans="1:2" ht="13.5">
      <c r="A26" s="8"/>
      <c r="B26" s="9"/>
    </row>
    <row r="27" ht="13.5">
      <c r="B27" s="11"/>
    </row>
    <row r="28" ht="13.5">
      <c r="B28" s="11"/>
    </row>
    <row r="29" spans="1:2" ht="17.25">
      <c r="A29" s="2"/>
      <c r="B29" s="11"/>
    </row>
    <row r="30" ht="13.5">
      <c r="B30" s="11"/>
    </row>
    <row r="31" ht="13.5">
      <c r="B31" s="11"/>
    </row>
    <row r="33" spans="1:2" ht="13.5">
      <c r="A33" s="8"/>
      <c r="B33" s="9"/>
    </row>
    <row r="35" spans="1:2" ht="13.5">
      <c r="A35" s="8"/>
      <c r="B35" s="7"/>
    </row>
    <row r="36" spans="2:4" ht="13.5">
      <c r="B36" s="11"/>
      <c r="C36" s="99"/>
      <c r="D36" s="38"/>
    </row>
    <row r="37" spans="2:4" ht="13.5">
      <c r="B37" s="11"/>
      <c r="C37" s="99"/>
      <c r="D37" s="38"/>
    </row>
    <row r="38" spans="2:4" ht="13.5">
      <c r="B38" s="11"/>
      <c r="C38" s="99"/>
      <c r="D38" s="38"/>
    </row>
    <row r="40" spans="1:2" ht="13.5">
      <c r="A40" s="8"/>
      <c r="B40" s="9"/>
    </row>
    <row r="42" spans="1:2" ht="13.5">
      <c r="A42" s="8"/>
      <c r="B42" s="9"/>
    </row>
    <row r="44" spans="1:2" ht="13.5">
      <c r="A44" s="8"/>
      <c r="B44" s="9"/>
    </row>
    <row r="46" spans="1:2" ht="13.5">
      <c r="A46" s="8"/>
      <c r="B46" s="9"/>
    </row>
    <row r="48" spans="1:2" ht="13.5">
      <c r="A48" s="8"/>
      <c r="B48" s="7"/>
    </row>
    <row r="49" spans="2:4" ht="13.5">
      <c r="B49" s="11"/>
      <c r="C49" s="99"/>
      <c r="D49" s="38"/>
    </row>
    <row r="50" spans="2:4" ht="13.5">
      <c r="B50" s="11"/>
      <c r="C50" s="99"/>
      <c r="D50" s="38"/>
    </row>
    <row r="51" spans="2:4" ht="13.5">
      <c r="B51" s="11"/>
      <c r="C51" s="99"/>
      <c r="D51" s="38"/>
    </row>
    <row r="52" spans="2:4" ht="13.5">
      <c r="B52" s="11"/>
      <c r="C52" s="99"/>
      <c r="D52" s="38"/>
    </row>
    <row r="54" spans="1:2" ht="13.5">
      <c r="A54" s="8"/>
      <c r="B54" s="7"/>
    </row>
    <row r="55" spans="2:3" ht="13.5">
      <c r="B55" s="11"/>
      <c r="C55" s="99"/>
    </row>
    <row r="56" spans="2:3" ht="13.5">
      <c r="B56" s="11"/>
      <c r="C56" s="99"/>
    </row>
    <row r="57" spans="2:3" ht="13.5">
      <c r="B57" s="11"/>
      <c r="C57" s="99"/>
    </row>
    <row r="58" spans="2:3" ht="13.5">
      <c r="B58" s="11"/>
      <c r="C58" s="99"/>
    </row>
    <row r="59" spans="2:3" ht="13.5">
      <c r="B59" s="11"/>
      <c r="C59" s="99"/>
    </row>
    <row r="60" spans="2:3" ht="13.5">
      <c r="B60" s="11"/>
      <c r="C60" s="99"/>
    </row>
    <row r="61" spans="2:3" ht="13.5">
      <c r="B61" s="11"/>
      <c r="C61" s="99"/>
    </row>
    <row r="63" ht="13.5">
      <c r="A63" s="8"/>
    </row>
    <row r="64" spans="1:5" ht="13.5">
      <c r="A64" s="11"/>
      <c r="B64" s="11"/>
      <c r="C64" s="38"/>
      <c r="D64" s="38"/>
      <c r="E64" s="42"/>
    </row>
    <row r="65" spans="1:5" ht="13.5">
      <c r="A65" s="11"/>
      <c r="B65" s="11"/>
      <c r="C65" s="38"/>
      <c r="D65" s="38"/>
      <c r="E65" s="42"/>
    </row>
    <row r="66" spans="1:5" ht="13.5">
      <c r="A66" s="11"/>
      <c r="B66" s="11"/>
      <c r="C66" s="38"/>
      <c r="D66" s="38"/>
      <c r="E66" s="42"/>
    </row>
    <row r="67" spans="1:5" ht="13.5">
      <c r="A67" s="11"/>
      <c r="B67" s="11"/>
      <c r="C67" s="38"/>
      <c r="D67" s="38"/>
      <c r="E67" s="42"/>
    </row>
    <row r="69" ht="13.5">
      <c r="A69" s="8"/>
    </row>
    <row r="70" spans="1:5" ht="13.5">
      <c r="A70" s="11"/>
      <c r="B70" s="11"/>
      <c r="C70" s="38"/>
      <c r="D70" s="38"/>
      <c r="E70" s="42"/>
    </row>
    <row r="71" spans="1:5" ht="13.5">
      <c r="A71" s="11"/>
      <c r="B71" s="11"/>
      <c r="C71" s="38"/>
      <c r="D71" s="38"/>
      <c r="E71" s="42"/>
    </row>
    <row r="73" spans="1:3" ht="13.5">
      <c r="A73" s="8"/>
      <c r="C73" s="38"/>
    </row>
    <row r="75" spans="1:3" ht="13.5">
      <c r="A75" s="8"/>
      <c r="C75" s="38"/>
    </row>
    <row r="77" spans="1:2" ht="13.5">
      <c r="A77" s="8"/>
      <c r="B77" s="7"/>
    </row>
    <row r="79" spans="1:2" ht="13.5">
      <c r="A79" s="8"/>
      <c r="B79" s="7"/>
    </row>
    <row r="81" spans="1:2" ht="13.5">
      <c r="A81" s="8"/>
      <c r="B81" s="12"/>
    </row>
    <row r="83" spans="1:2" ht="13.5">
      <c r="A83" s="8"/>
      <c r="B83" s="13"/>
    </row>
    <row r="85" spans="1:2" ht="13.5">
      <c r="A85" s="8"/>
      <c r="B85" s="13"/>
    </row>
    <row r="87" spans="1:2" ht="13.5">
      <c r="A87" s="8"/>
      <c r="B87" s="7"/>
    </row>
    <row r="88" spans="1:2" ht="13.5">
      <c r="A88" s="8"/>
      <c r="B88" s="7"/>
    </row>
    <row r="89" spans="1:2" ht="13.5">
      <c r="A89" s="8"/>
      <c r="B89" s="7"/>
    </row>
    <row r="90" spans="1:2" ht="13.5">
      <c r="A90" s="8"/>
      <c r="B90" s="7"/>
    </row>
    <row r="91" spans="1:2" ht="13.5">
      <c r="A91" s="8"/>
      <c r="B91" s="7"/>
    </row>
    <row r="92" spans="1:2" ht="13.5">
      <c r="A92" s="8"/>
      <c r="B92" s="7"/>
    </row>
    <row r="93" ht="13.5">
      <c r="B93" s="7"/>
    </row>
    <row r="95" spans="1:2" ht="13.5">
      <c r="A95" s="8"/>
      <c r="B95" s="7"/>
    </row>
    <row r="96" spans="1:2" ht="13.5">
      <c r="A96" s="8"/>
      <c r="B96" s="7"/>
    </row>
    <row r="97" spans="1:2" ht="13.5">
      <c r="A97" s="8"/>
      <c r="B97" s="7"/>
    </row>
    <row r="98" spans="1:2" ht="13.5">
      <c r="A98" s="8"/>
      <c r="B98" s="7"/>
    </row>
    <row r="99" spans="1:2" ht="13.5">
      <c r="A99" s="8"/>
      <c r="B99" s="7"/>
    </row>
    <row r="100" spans="1:2" ht="13.5">
      <c r="A100" s="8"/>
      <c r="B100" s="7"/>
    </row>
    <row r="101" ht="13.5">
      <c r="B101" s="7"/>
    </row>
    <row r="103" spans="1:2" ht="13.5">
      <c r="A103" s="8"/>
      <c r="B103" s="7"/>
    </row>
    <row r="104" spans="1:2" ht="13.5">
      <c r="A104" s="8"/>
      <c r="B104" s="7"/>
    </row>
    <row r="105" spans="1:2" ht="13.5">
      <c r="A105" s="8"/>
      <c r="B105" s="7"/>
    </row>
    <row r="106" spans="1:2" ht="13.5">
      <c r="A106" s="8"/>
      <c r="B106" s="7"/>
    </row>
    <row r="107" spans="1:2" ht="13.5">
      <c r="A107" s="8"/>
      <c r="B107" s="7"/>
    </row>
    <row r="108" spans="1:2" ht="13.5">
      <c r="A108" s="8"/>
      <c r="B108" s="7"/>
    </row>
    <row r="109" ht="13.5">
      <c r="B109" s="7"/>
    </row>
    <row r="111" spans="1:2" ht="13.5">
      <c r="A111" s="8"/>
      <c r="B111" s="7"/>
    </row>
    <row r="112" spans="1:2" ht="13.5">
      <c r="A112" s="8"/>
      <c r="B112" s="7"/>
    </row>
    <row r="113" spans="1:2" ht="13.5">
      <c r="A113" s="8"/>
      <c r="B113" s="7"/>
    </row>
    <row r="114" ht="13.5">
      <c r="B114" s="7"/>
    </row>
    <row r="115" ht="13.5">
      <c r="B115" s="7"/>
    </row>
    <row r="116" spans="1:2" ht="13.5">
      <c r="A116" s="8"/>
      <c r="B116" s="7"/>
    </row>
    <row r="117" ht="13.5">
      <c r="B117" s="7"/>
    </row>
    <row r="119" spans="1:2" ht="13.5">
      <c r="A119" s="8"/>
      <c r="B119" s="7"/>
    </row>
    <row r="121" spans="1:2" ht="13.5">
      <c r="A121" s="8"/>
      <c r="B121" s="7"/>
    </row>
    <row r="123" spans="1:2" ht="13.5">
      <c r="A123" s="8"/>
      <c r="B123" s="7"/>
    </row>
    <row r="125" spans="1:2" ht="13.5">
      <c r="A125" s="8"/>
      <c r="B125" s="7"/>
    </row>
    <row r="127" spans="1:2" ht="13.5">
      <c r="A127" s="8"/>
      <c r="B127" s="7"/>
    </row>
    <row r="129" ht="13.5">
      <c r="B129" s="7"/>
    </row>
    <row r="131" spans="1:2" ht="13.5">
      <c r="A131" s="8"/>
      <c r="B131" s="7"/>
    </row>
    <row r="133" spans="1:2" ht="13.5">
      <c r="A133" s="8"/>
      <c r="B133" s="7"/>
    </row>
    <row r="135" spans="1:2" ht="13.5">
      <c r="A135" s="8"/>
      <c r="B135" s="7"/>
    </row>
    <row r="137" spans="1:2" ht="13.5">
      <c r="A137" s="8"/>
      <c r="B137" s="7"/>
    </row>
    <row r="139" spans="1:2" ht="13.5">
      <c r="A139" s="8"/>
      <c r="B139" s="7"/>
    </row>
    <row r="141" spans="1:2" ht="13.5">
      <c r="A141" s="8"/>
      <c r="B141" s="7"/>
    </row>
    <row r="142" spans="1:2" ht="13.5">
      <c r="A142" s="8"/>
      <c r="B142" s="7"/>
    </row>
    <row r="143" spans="1:2" ht="13.5">
      <c r="A143" s="8"/>
      <c r="B143" s="7"/>
    </row>
    <row r="144" spans="1:8" ht="13.5">
      <c r="A144" s="14"/>
      <c r="B144" s="15"/>
      <c r="C144" s="39"/>
      <c r="D144" s="39"/>
      <c r="E144" s="143"/>
      <c r="F144" s="143"/>
      <c r="H144" s="40"/>
    </row>
    <row r="145" spans="1:2" ht="13.5">
      <c r="A145" s="8"/>
      <c r="B145" s="7"/>
    </row>
    <row r="147" spans="1:2" ht="13.5">
      <c r="A147" s="8"/>
      <c r="B147" s="7"/>
    </row>
  </sheetData>
  <sheetProtection/>
  <mergeCells count="1">
    <mergeCell ref="A16:B16"/>
  </mergeCells>
  <printOptions/>
  <pageMargins left="0.984251968503937" right="0.1968503937007874" top="0.984251968503937" bottom="0.984251968503937" header="0" footer="0"/>
  <pageSetup horizontalDpi="600" verticalDpi="600" orientation="portrait" paperSize="9" r:id="rId1"/>
  <headerFooter alignWithMargins="0">
    <oddHeader>&amp;LKARSUS d.o.o., Kraška ulica 2, Sežana</oddHeader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F105"/>
  <sheetViews>
    <sheetView showZeros="0" view="pageBreakPreview" zoomScaleSheetLayoutView="100" zoomScalePageLayoutView="0" workbookViewId="0" topLeftCell="A86">
      <selection activeCell="F100" sqref="F100"/>
    </sheetView>
  </sheetViews>
  <sheetFormatPr defaultColWidth="9.125" defaultRowHeight="12.75"/>
  <cols>
    <col min="1" max="1" width="4.625" style="19" customWidth="1"/>
    <col min="2" max="2" width="45.625" style="1" customWidth="1"/>
    <col min="3" max="4" width="6.625" style="32" customWidth="1"/>
    <col min="5" max="5" width="10.125" style="1" customWidth="1"/>
    <col min="6" max="6" width="14.50390625" style="1" customWidth="1"/>
    <col min="7" max="16384" width="9.125" style="1" customWidth="1"/>
  </cols>
  <sheetData>
    <row r="1" spans="1:2" ht="17.25">
      <c r="A1" s="2" t="s">
        <v>3</v>
      </c>
      <c r="B1" s="2" t="s">
        <v>112</v>
      </c>
    </row>
    <row r="3" spans="2:6" ht="26.25">
      <c r="B3" s="20" t="s">
        <v>21</v>
      </c>
      <c r="C3" s="33"/>
      <c r="D3" s="33"/>
      <c r="E3" s="21"/>
      <c r="F3" s="21"/>
    </row>
    <row r="5" spans="1:6" ht="26.25">
      <c r="A5" s="22" t="s">
        <v>3</v>
      </c>
      <c r="B5" s="23" t="s">
        <v>96</v>
      </c>
      <c r="C5" s="35" t="s">
        <v>1</v>
      </c>
      <c r="D5" s="33">
        <v>570</v>
      </c>
      <c r="E5" s="49"/>
      <c r="F5" s="49">
        <f>D5*E5</f>
        <v>0</v>
      </c>
    </row>
    <row r="6" spans="1:6" s="85" customFormat="1" ht="12.75">
      <c r="A6" s="81"/>
      <c r="B6" s="82"/>
      <c r="C6" s="83"/>
      <c r="D6" s="84"/>
      <c r="E6" s="86"/>
      <c r="F6" s="86">
        <f>D6*E6</f>
        <v>0</v>
      </c>
    </row>
    <row r="7" spans="1:6" s="85" customFormat="1" ht="39">
      <c r="A7" s="87" t="s">
        <v>4</v>
      </c>
      <c r="B7" s="88" t="s">
        <v>31</v>
      </c>
      <c r="C7" s="89"/>
      <c r="D7" s="89"/>
      <c r="E7" s="86"/>
      <c r="F7" s="86">
        <f>D7*E7</f>
        <v>0</v>
      </c>
    </row>
    <row r="8" spans="1:6" s="85" customFormat="1" ht="12.75">
      <c r="A8" s="81"/>
      <c r="B8" s="82" t="s">
        <v>34</v>
      </c>
      <c r="C8" s="83" t="s">
        <v>1</v>
      </c>
      <c r="D8" s="84">
        <v>260</v>
      </c>
      <c r="E8" s="86"/>
      <c r="F8" s="86">
        <f>D8*E8</f>
        <v>0</v>
      </c>
    </row>
    <row r="9" spans="1:6" s="85" customFormat="1" ht="12.75">
      <c r="A9" s="81"/>
      <c r="B9" s="82"/>
      <c r="C9" s="83"/>
      <c r="D9" s="84"/>
      <c r="E9" s="86"/>
      <c r="F9" s="86"/>
    </row>
    <row r="10" spans="1:6" s="85" customFormat="1" ht="39">
      <c r="A10" s="87" t="s">
        <v>5</v>
      </c>
      <c r="B10" s="88" t="s">
        <v>84</v>
      </c>
      <c r="C10" s="89"/>
      <c r="D10" s="89"/>
      <c r="E10" s="86"/>
      <c r="F10" s="86">
        <f>D10*E10</f>
        <v>0</v>
      </c>
    </row>
    <row r="11" spans="1:6" s="85" customFormat="1" ht="12.75">
      <c r="A11" s="81"/>
      <c r="B11" s="82" t="s">
        <v>91</v>
      </c>
      <c r="C11" s="83" t="s">
        <v>1</v>
      </c>
      <c r="D11" s="84">
        <v>15</v>
      </c>
      <c r="E11" s="86"/>
      <c r="F11" s="86">
        <f>D11*E11</f>
        <v>0</v>
      </c>
    </row>
    <row r="12" spans="1:6" s="85" customFormat="1" ht="12.75">
      <c r="A12" s="81"/>
      <c r="B12" s="82"/>
      <c r="C12" s="83"/>
      <c r="D12" s="84"/>
      <c r="E12" s="86"/>
      <c r="F12" s="86">
        <f>D12*E12</f>
        <v>0</v>
      </c>
    </row>
    <row r="13" spans="1:6" ht="19.5" customHeight="1">
      <c r="A13" s="22" t="s">
        <v>6</v>
      </c>
      <c r="B13" s="26" t="s">
        <v>32</v>
      </c>
      <c r="E13" s="49"/>
      <c r="F13" s="49">
        <f>D13*E13</f>
        <v>0</v>
      </c>
    </row>
    <row r="14" spans="1:6" ht="12.75">
      <c r="A14" s="24"/>
      <c r="B14" s="25" t="s">
        <v>33</v>
      </c>
      <c r="C14" s="35" t="s">
        <v>1</v>
      </c>
      <c r="D14" s="33">
        <v>100</v>
      </c>
      <c r="E14" s="49"/>
      <c r="F14" s="49">
        <f>D14*E14</f>
        <v>0</v>
      </c>
    </row>
    <row r="15" spans="1:6" ht="12.75">
      <c r="A15" s="24"/>
      <c r="E15" s="49"/>
      <c r="F15" s="49">
        <f>D15*E15</f>
        <v>0</v>
      </c>
    </row>
    <row r="16" spans="1:6" ht="26.25">
      <c r="A16" s="22" t="s">
        <v>7</v>
      </c>
      <c r="B16" s="26" t="s">
        <v>131</v>
      </c>
      <c r="C16" s="35" t="s">
        <v>0</v>
      </c>
      <c r="D16" s="33">
        <v>1</v>
      </c>
      <c r="E16" s="49"/>
      <c r="F16" s="49">
        <f>D16*E16</f>
        <v>0</v>
      </c>
    </row>
    <row r="17" spans="1:6" ht="12.75">
      <c r="A17" s="22"/>
      <c r="B17" s="26"/>
      <c r="C17" s="35"/>
      <c r="D17" s="33"/>
      <c r="E17" s="49"/>
      <c r="F17" s="49">
        <f>D17*E17</f>
        <v>0</v>
      </c>
    </row>
    <row r="18" spans="1:6" ht="158.25">
      <c r="A18" s="22" t="s">
        <v>8</v>
      </c>
      <c r="B18" s="23" t="s">
        <v>130</v>
      </c>
      <c r="C18" s="32" t="s">
        <v>0</v>
      </c>
      <c r="D18" s="32">
        <v>15</v>
      </c>
      <c r="E18" s="49"/>
      <c r="F18" s="49">
        <f>D18*E18</f>
        <v>0</v>
      </c>
    </row>
    <row r="19" spans="1:6" ht="12.75">
      <c r="A19" s="22"/>
      <c r="B19" s="23"/>
      <c r="E19" s="49"/>
      <c r="F19" s="49"/>
    </row>
    <row r="20" spans="1:6" ht="78.75">
      <c r="A20" s="22" t="s">
        <v>9</v>
      </c>
      <c r="B20" s="23" t="s">
        <v>132</v>
      </c>
      <c r="C20" s="32" t="s">
        <v>0</v>
      </c>
      <c r="D20" s="32">
        <v>15</v>
      </c>
      <c r="E20" s="49"/>
      <c r="F20" s="49">
        <f>D20*E20</f>
        <v>0</v>
      </c>
    </row>
    <row r="21" spans="1:6" ht="12.75">
      <c r="A21" s="22"/>
      <c r="B21" s="23"/>
      <c r="E21" s="49"/>
      <c r="F21" s="49">
        <f>D21*E21</f>
        <v>0</v>
      </c>
    </row>
    <row r="22" spans="1:6" ht="12.75">
      <c r="A22" s="22" t="s">
        <v>10</v>
      </c>
      <c r="B22" s="23" t="s">
        <v>85</v>
      </c>
      <c r="C22" s="32" t="s">
        <v>0</v>
      </c>
      <c r="D22" s="32">
        <v>3</v>
      </c>
      <c r="E22" s="49"/>
      <c r="F22" s="49">
        <f>D22*E22</f>
        <v>0</v>
      </c>
    </row>
    <row r="23" spans="1:6" ht="12.75">
      <c r="A23" s="22"/>
      <c r="B23" s="25"/>
      <c r="E23" s="49"/>
      <c r="F23" s="49">
        <f>D23*E23</f>
        <v>0</v>
      </c>
    </row>
    <row r="24" spans="1:6" ht="12.75">
      <c r="A24" s="22" t="s">
        <v>11</v>
      </c>
      <c r="B24" s="25" t="s">
        <v>27</v>
      </c>
      <c r="C24" s="32" t="s">
        <v>1</v>
      </c>
      <c r="D24" s="32">
        <v>400</v>
      </c>
      <c r="E24" s="49"/>
      <c r="F24" s="49">
        <f>D24*E24</f>
        <v>0</v>
      </c>
    </row>
    <row r="25" spans="1:6" ht="12.75">
      <c r="A25" s="22"/>
      <c r="E25" s="49"/>
      <c r="F25" s="49">
        <f>D25*E25</f>
        <v>0</v>
      </c>
    </row>
    <row r="26" spans="1:6" ht="15" customHeight="1">
      <c r="A26" s="22" t="s">
        <v>12</v>
      </c>
      <c r="B26" s="25" t="s">
        <v>48</v>
      </c>
      <c r="C26" s="33" t="s">
        <v>1</v>
      </c>
      <c r="D26" s="33">
        <v>420</v>
      </c>
      <c r="E26" s="49"/>
      <c r="F26" s="49">
        <f>D26*E26</f>
        <v>0</v>
      </c>
    </row>
    <row r="27" spans="1:6" ht="15" customHeight="1">
      <c r="A27" s="22"/>
      <c r="B27" s="25"/>
      <c r="C27" s="33"/>
      <c r="D27" s="33"/>
      <c r="E27" s="49"/>
      <c r="F27" s="49">
        <f>D27*E27</f>
        <v>0</v>
      </c>
    </row>
    <row r="28" spans="1:6" ht="15" customHeight="1">
      <c r="A28" s="22" t="s">
        <v>13</v>
      </c>
      <c r="B28" s="25" t="s">
        <v>49</v>
      </c>
      <c r="C28" s="33" t="s">
        <v>0</v>
      </c>
      <c r="D28" s="33">
        <v>20</v>
      </c>
      <c r="E28" s="49"/>
      <c r="F28" s="49">
        <f>D28*E28</f>
        <v>0</v>
      </c>
    </row>
    <row r="29" spans="1:6" ht="15" customHeight="1">
      <c r="A29" s="22"/>
      <c r="B29" s="25"/>
      <c r="C29" s="33"/>
      <c r="D29" s="33"/>
      <c r="E29" s="49"/>
      <c r="F29" s="49">
        <f>D29*E29</f>
        <v>0</v>
      </c>
    </row>
    <row r="30" spans="1:6" ht="15" customHeight="1">
      <c r="A30" s="22" t="s">
        <v>14</v>
      </c>
      <c r="B30" s="25" t="s">
        <v>50</v>
      </c>
      <c r="C30" s="33" t="s">
        <v>0</v>
      </c>
      <c r="D30" s="33">
        <v>15</v>
      </c>
      <c r="E30" s="49"/>
      <c r="F30" s="49">
        <f>D30*E30</f>
        <v>0</v>
      </c>
    </row>
    <row r="31" spans="1:6" ht="15" customHeight="1">
      <c r="A31" s="22"/>
      <c r="B31" s="25"/>
      <c r="C31" s="33"/>
      <c r="D31" s="33"/>
      <c r="E31" s="49"/>
      <c r="F31" s="49"/>
    </row>
    <row r="32" spans="1:6" ht="12.75">
      <c r="A32" s="22" t="s">
        <v>39</v>
      </c>
      <c r="B32" s="25" t="s">
        <v>28</v>
      </c>
      <c r="C32" s="32" t="s">
        <v>1</v>
      </c>
      <c r="D32" s="32">
        <v>60</v>
      </c>
      <c r="E32" s="49"/>
      <c r="F32" s="49">
        <f>D32*E32</f>
        <v>0</v>
      </c>
    </row>
    <row r="33" spans="1:6" ht="12.75">
      <c r="A33" s="22"/>
      <c r="B33" s="25"/>
      <c r="E33" s="49"/>
      <c r="F33" s="49"/>
    </row>
    <row r="34" spans="1:6" s="29" customFormat="1" ht="92.25">
      <c r="A34" s="22" t="s">
        <v>40</v>
      </c>
      <c r="B34" s="48" t="s">
        <v>133</v>
      </c>
      <c r="C34" s="46" t="s">
        <v>41</v>
      </c>
      <c r="D34" s="47">
        <v>1</v>
      </c>
      <c r="E34" s="50"/>
      <c r="F34" s="49"/>
    </row>
    <row r="35" spans="1:6" s="29" customFormat="1" ht="12.75">
      <c r="A35" s="22"/>
      <c r="B35" s="48"/>
      <c r="C35" s="46"/>
      <c r="D35" s="47"/>
      <c r="E35" s="50"/>
      <c r="F35" s="49"/>
    </row>
    <row r="36" spans="1:6" s="52" customFormat="1" ht="12.75">
      <c r="A36" s="69"/>
      <c r="B36" s="70" t="s">
        <v>59</v>
      </c>
      <c r="C36" s="71"/>
      <c r="D36" s="72"/>
      <c r="E36" s="53"/>
      <c r="F36" s="73"/>
    </row>
    <row r="37" spans="1:6" s="29" customFormat="1" ht="12.75">
      <c r="A37" s="43"/>
      <c r="B37" s="45"/>
      <c r="C37" s="46"/>
      <c r="D37" s="47"/>
      <c r="E37" s="50"/>
      <c r="F37" s="49"/>
    </row>
    <row r="38" spans="1:6" s="29" customFormat="1" ht="26.25">
      <c r="A38" s="43"/>
      <c r="B38" s="45" t="s">
        <v>58</v>
      </c>
      <c r="C38" s="46" t="s">
        <v>0</v>
      </c>
      <c r="D38" s="47">
        <v>1</v>
      </c>
      <c r="E38" s="50"/>
      <c r="F38" s="49"/>
    </row>
    <row r="39" spans="1:6" s="29" customFormat="1" ht="12.75">
      <c r="A39" s="43"/>
      <c r="B39" s="45"/>
      <c r="C39" s="46"/>
      <c r="D39" s="47"/>
      <c r="E39" s="50"/>
      <c r="F39" s="49"/>
    </row>
    <row r="40" spans="1:6" s="29" customFormat="1" ht="12.75">
      <c r="A40" s="43"/>
      <c r="B40" s="45" t="s">
        <v>45</v>
      </c>
      <c r="C40" s="46" t="s">
        <v>0</v>
      </c>
      <c r="D40" s="47">
        <v>1</v>
      </c>
      <c r="E40" s="50"/>
      <c r="F40" s="49"/>
    </row>
    <row r="41" spans="1:6" s="29" customFormat="1" ht="12.75">
      <c r="A41" s="43"/>
      <c r="B41" s="45"/>
      <c r="C41" s="46"/>
      <c r="D41" s="47"/>
      <c r="E41" s="50"/>
      <c r="F41" s="49"/>
    </row>
    <row r="42" spans="1:6" s="29" customFormat="1" ht="39">
      <c r="A42" s="43"/>
      <c r="B42" s="45" t="s">
        <v>60</v>
      </c>
      <c r="C42" s="46" t="s">
        <v>0</v>
      </c>
      <c r="D42" s="47">
        <v>1</v>
      </c>
      <c r="E42" s="50"/>
      <c r="F42" s="49"/>
    </row>
    <row r="43" spans="1:6" s="29" customFormat="1" ht="12.75">
      <c r="A43" s="43"/>
      <c r="B43" s="45"/>
      <c r="C43" s="46"/>
      <c r="D43" s="47"/>
      <c r="E43" s="50"/>
      <c r="F43" s="49"/>
    </row>
    <row r="44" spans="1:6" s="29" customFormat="1" ht="26.25">
      <c r="A44" s="43"/>
      <c r="B44" s="45" t="s">
        <v>80</v>
      </c>
      <c r="C44" s="46" t="s">
        <v>0</v>
      </c>
      <c r="D44" s="47">
        <v>1</v>
      </c>
      <c r="E44" s="50"/>
      <c r="F44" s="49"/>
    </row>
    <row r="45" spans="1:6" s="29" customFormat="1" ht="12.75">
      <c r="A45" s="43"/>
      <c r="B45" s="45"/>
      <c r="C45" s="46"/>
      <c r="D45" s="47"/>
      <c r="E45" s="50"/>
      <c r="F45" s="49"/>
    </row>
    <row r="46" spans="1:6" s="29" customFormat="1" ht="26.25">
      <c r="A46" s="43"/>
      <c r="B46" s="57" t="s">
        <v>42</v>
      </c>
      <c r="C46" s="58" t="s">
        <v>0</v>
      </c>
      <c r="D46" s="59">
        <v>3</v>
      </c>
      <c r="E46" s="50"/>
      <c r="F46" s="49"/>
    </row>
    <row r="47" spans="1:6" s="29" customFormat="1" ht="12.75">
      <c r="A47" s="43"/>
      <c r="B47" s="57"/>
      <c r="C47" s="58"/>
      <c r="D47" s="59"/>
      <c r="E47" s="50"/>
      <c r="F47" s="49"/>
    </row>
    <row r="48" spans="1:6" s="29" customFormat="1" ht="26.25">
      <c r="A48" s="43"/>
      <c r="B48" s="57" t="s">
        <v>43</v>
      </c>
      <c r="C48" s="58" t="s">
        <v>41</v>
      </c>
      <c r="D48" s="59">
        <v>1</v>
      </c>
      <c r="E48" s="50"/>
      <c r="F48" s="49"/>
    </row>
    <row r="49" spans="1:6" s="29" customFormat="1" ht="12.75">
      <c r="A49" s="43"/>
      <c r="B49" s="57"/>
      <c r="C49" s="58"/>
      <c r="D49" s="59"/>
      <c r="E49" s="50"/>
      <c r="F49" s="49"/>
    </row>
    <row r="50" spans="1:6" s="29" customFormat="1" ht="12.75">
      <c r="A50" s="43"/>
      <c r="B50" s="57" t="s">
        <v>44</v>
      </c>
      <c r="C50" s="58" t="s">
        <v>41</v>
      </c>
      <c r="D50" s="59">
        <v>1</v>
      </c>
      <c r="E50" s="50"/>
      <c r="F50" s="49"/>
    </row>
    <row r="51" spans="1:6" s="29" customFormat="1" ht="12.75">
      <c r="A51" s="43"/>
      <c r="B51" s="60"/>
      <c r="C51" s="61"/>
      <c r="D51" s="62"/>
      <c r="E51" s="50"/>
      <c r="F51" s="49"/>
    </row>
    <row r="52" spans="1:6" s="29" customFormat="1" ht="12.75">
      <c r="A52" s="43"/>
      <c r="B52" s="70" t="s">
        <v>61</v>
      </c>
      <c r="C52" s="61"/>
      <c r="D52" s="62"/>
      <c r="E52" s="50"/>
      <c r="F52" s="49"/>
    </row>
    <row r="53" spans="1:6" s="29" customFormat="1" ht="12.75">
      <c r="A53" s="43"/>
      <c r="B53" s="60"/>
      <c r="C53" s="61"/>
      <c r="D53" s="62"/>
      <c r="E53" s="50"/>
      <c r="F53" s="49"/>
    </row>
    <row r="54" spans="1:6" s="29" customFormat="1" ht="12.75">
      <c r="A54" s="43"/>
      <c r="B54" s="60" t="s">
        <v>62</v>
      </c>
      <c r="C54" s="61"/>
      <c r="D54" s="62"/>
      <c r="E54" s="50"/>
      <c r="F54" s="49"/>
    </row>
    <row r="55" spans="1:6" s="29" customFormat="1" ht="12.75">
      <c r="A55" s="43"/>
      <c r="B55" s="60" t="s">
        <v>63</v>
      </c>
      <c r="C55" s="61" t="s">
        <v>0</v>
      </c>
      <c r="D55" s="62">
        <v>1</v>
      </c>
      <c r="E55" s="50"/>
      <c r="F55" s="49"/>
    </row>
    <row r="56" spans="1:6" s="29" customFormat="1" ht="12.75">
      <c r="A56" s="43"/>
      <c r="B56" s="60" t="s">
        <v>64</v>
      </c>
      <c r="C56" s="61" t="s">
        <v>0</v>
      </c>
      <c r="D56" s="62">
        <v>1</v>
      </c>
      <c r="E56" s="50"/>
      <c r="F56" s="49"/>
    </row>
    <row r="57" spans="1:6" s="29" customFormat="1" ht="12.75">
      <c r="A57" s="43"/>
      <c r="B57" s="60" t="s">
        <v>65</v>
      </c>
      <c r="C57" s="61" t="s">
        <v>0</v>
      </c>
      <c r="D57" s="62">
        <v>3</v>
      </c>
      <c r="E57" s="50"/>
      <c r="F57" s="49"/>
    </row>
    <row r="58" spans="1:6" s="29" customFormat="1" ht="12.75">
      <c r="A58" s="43"/>
      <c r="B58" s="60" t="s">
        <v>66</v>
      </c>
      <c r="C58" s="61" t="s">
        <v>0</v>
      </c>
      <c r="D58" s="62">
        <v>1</v>
      </c>
      <c r="E58" s="50"/>
      <c r="F58" s="49"/>
    </row>
    <row r="59" spans="1:6" s="29" customFormat="1" ht="12.75">
      <c r="A59" s="43"/>
      <c r="B59" s="60" t="s">
        <v>71</v>
      </c>
      <c r="C59" s="61" t="s">
        <v>0</v>
      </c>
      <c r="D59" s="62">
        <v>6</v>
      </c>
      <c r="E59" s="50"/>
      <c r="F59" s="49"/>
    </row>
    <row r="60" spans="1:6" s="29" customFormat="1" ht="12.75">
      <c r="A60" s="43"/>
      <c r="B60" s="60" t="s">
        <v>72</v>
      </c>
      <c r="C60" s="61" t="s">
        <v>0</v>
      </c>
      <c r="D60" s="62">
        <v>8</v>
      </c>
      <c r="E60" s="50"/>
      <c r="F60" s="49"/>
    </row>
    <row r="61" spans="1:6" s="29" customFormat="1" ht="12.75">
      <c r="A61" s="43"/>
      <c r="B61" s="60"/>
      <c r="C61" s="61"/>
      <c r="D61" s="62"/>
      <c r="E61" s="50"/>
      <c r="F61" s="49"/>
    </row>
    <row r="62" spans="1:6" s="29" customFormat="1" ht="12.75">
      <c r="A62" s="43"/>
      <c r="B62" s="60" t="s">
        <v>67</v>
      </c>
      <c r="C62" s="61"/>
      <c r="D62" s="62"/>
      <c r="E62" s="50"/>
      <c r="F62" s="49"/>
    </row>
    <row r="63" spans="1:6" s="29" customFormat="1" ht="12.75">
      <c r="A63" s="43"/>
      <c r="B63" s="60" t="s">
        <v>68</v>
      </c>
      <c r="C63" s="61" t="s">
        <v>0</v>
      </c>
      <c r="D63" s="62">
        <v>1</v>
      </c>
      <c r="E63" s="50"/>
      <c r="F63" s="49"/>
    </row>
    <row r="64" spans="1:6" s="29" customFormat="1" ht="12.75">
      <c r="A64" s="43"/>
      <c r="B64" s="60" t="s">
        <v>69</v>
      </c>
      <c r="C64" s="61" t="s">
        <v>0</v>
      </c>
      <c r="D64" s="62">
        <v>2</v>
      </c>
      <c r="E64" s="50"/>
      <c r="F64" s="49"/>
    </row>
    <row r="65" spans="1:6" s="29" customFormat="1" ht="12.75">
      <c r="A65" s="43"/>
      <c r="B65" s="60" t="s">
        <v>70</v>
      </c>
      <c r="C65" s="61" t="s">
        <v>0</v>
      </c>
      <c r="D65" s="62">
        <v>1</v>
      </c>
      <c r="E65" s="50"/>
      <c r="F65" s="49"/>
    </row>
    <row r="66" spans="1:6" s="29" customFormat="1" ht="12.75">
      <c r="A66" s="43"/>
      <c r="B66" s="60"/>
      <c r="C66" s="61"/>
      <c r="D66" s="62"/>
      <c r="E66" s="50"/>
      <c r="F66" s="49"/>
    </row>
    <row r="67" spans="1:6" s="29" customFormat="1" ht="12.75">
      <c r="A67" s="43"/>
      <c r="B67" s="60" t="s">
        <v>73</v>
      </c>
      <c r="C67" s="61"/>
      <c r="D67" s="62"/>
      <c r="E67" s="50"/>
      <c r="F67" s="49"/>
    </row>
    <row r="68" spans="1:6" s="29" customFormat="1" ht="12.75">
      <c r="A68" s="43"/>
      <c r="B68" s="60" t="s">
        <v>74</v>
      </c>
      <c r="C68" s="61" t="s">
        <v>0</v>
      </c>
      <c r="D68" s="62">
        <v>1</v>
      </c>
      <c r="E68" s="50"/>
      <c r="F68" s="49"/>
    </row>
    <row r="69" spans="1:6" s="29" customFormat="1" ht="12.75">
      <c r="A69" s="43"/>
      <c r="B69" s="60" t="s">
        <v>75</v>
      </c>
      <c r="C69" s="61" t="s">
        <v>0</v>
      </c>
      <c r="D69" s="62">
        <v>1</v>
      </c>
      <c r="E69" s="50"/>
      <c r="F69" s="49"/>
    </row>
    <row r="70" spans="1:6" s="29" customFormat="1" ht="12.75">
      <c r="A70" s="43"/>
      <c r="B70" s="60"/>
      <c r="C70" s="61"/>
      <c r="D70" s="62"/>
      <c r="E70" s="50"/>
      <c r="F70" s="49"/>
    </row>
    <row r="71" spans="1:6" s="29" customFormat="1" ht="12.75">
      <c r="A71" s="43"/>
      <c r="B71" s="60" t="s">
        <v>76</v>
      </c>
      <c r="C71" s="61" t="s">
        <v>0</v>
      </c>
      <c r="D71" s="62">
        <v>1</v>
      </c>
      <c r="E71" s="50"/>
      <c r="F71" s="49"/>
    </row>
    <row r="72" spans="1:6" s="29" customFormat="1" ht="12.75">
      <c r="A72" s="43"/>
      <c r="B72" s="60"/>
      <c r="C72" s="61"/>
      <c r="D72" s="62"/>
      <c r="E72" s="50"/>
      <c r="F72" s="49"/>
    </row>
    <row r="73" spans="1:6" s="29" customFormat="1" ht="12.75">
      <c r="A73" s="43"/>
      <c r="B73" s="60" t="s">
        <v>77</v>
      </c>
      <c r="C73" s="61" t="s">
        <v>0</v>
      </c>
      <c r="D73" s="62">
        <v>1</v>
      </c>
      <c r="E73" s="50"/>
      <c r="F73" s="49"/>
    </row>
    <row r="74" spans="1:6" s="29" customFormat="1" ht="12.75">
      <c r="A74" s="43"/>
      <c r="B74" s="60"/>
      <c r="C74" s="61"/>
      <c r="D74" s="62"/>
      <c r="E74" s="50"/>
      <c r="F74" s="49"/>
    </row>
    <row r="75" spans="1:6" s="29" customFormat="1" ht="12.75">
      <c r="A75" s="43"/>
      <c r="B75" s="60" t="s">
        <v>78</v>
      </c>
      <c r="C75" s="61" t="s">
        <v>0</v>
      </c>
      <c r="D75" s="62">
        <v>1</v>
      </c>
      <c r="E75" s="50"/>
      <c r="F75" s="49"/>
    </row>
    <row r="76" spans="1:6" s="29" customFormat="1" ht="12.75">
      <c r="A76" s="43"/>
      <c r="B76" s="60"/>
      <c r="C76" s="61"/>
      <c r="D76" s="62"/>
      <c r="E76" s="50"/>
      <c r="F76" s="49"/>
    </row>
    <row r="77" spans="1:6" s="29" customFormat="1" ht="12.75">
      <c r="A77" s="43"/>
      <c r="B77" s="60" t="s">
        <v>79</v>
      </c>
      <c r="C77" s="61" t="s">
        <v>0</v>
      </c>
      <c r="D77" s="62">
        <v>1</v>
      </c>
      <c r="E77" s="50"/>
      <c r="F77" s="49"/>
    </row>
    <row r="78" spans="1:6" s="29" customFormat="1" ht="12.75">
      <c r="A78" s="43"/>
      <c r="B78" s="60"/>
      <c r="C78" s="61"/>
      <c r="D78" s="62"/>
      <c r="E78" s="50"/>
      <c r="F78" s="49"/>
    </row>
    <row r="79" spans="1:6" s="29" customFormat="1" ht="26.25">
      <c r="A79" s="43"/>
      <c r="B79" s="57" t="s">
        <v>43</v>
      </c>
      <c r="C79" s="58" t="s">
        <v>41</v>
      </c>
      <c r="D79" s="59">
        <v>1</v>
      </c>
      <c r="E79" s="50"/>
      <c r="F79" s="49"/>
    </row>
    <row r="80" spans="1:6" s="29" customFormat="1" ht="12.75">
      <c r="A80" s="43"/>
      <c r="B80" s="57"/>
      <c r="C80" s="58"/>
      <c r="D80" s="59"/>
      <c r="E80" s="50"/>
      <c r="F80" s="49"/>
    </row>
    <row r="81" spans="1:6" s="29" customFormat="1" ht="12.75">
      <c r="A81" s="43"/>
      <c r="B81" s="57" t="s">
        <v>44</v>
      </c>
      <c r="C81" s="58" t="s">
        <v>41</v>
      </c>
      <c r="D81" s="59">
        <v>1</v>
      </c>
      <c r="E81" s="50"/>
      <c r="F81" s="49"/>
    </row>
    <row r="82" spans="1:6" s="29" customFormat="1" ht="12.75">
      <c r="A82" s="43"/>
      <c r="B82" s="60"/>
      <c r="C82" s="61"/>
      <c r="D82" s="62"/>
      <c r="E82" s="50"/>
      <c r="F82" s="49"/>
    </row>
    <row r="83" spans="1:6" s="78" customFormat="1" ht="12.75">
      <c r="A83" s="74"/>
      <c r="B83" s="75" t="s">
        <v>134</v>
      </c>
      <c r="C83" s="76" t="s">
        <v>41</v>
      </c>
      <c r="D83" s="77">
        <v>1</v>
      </c>
      <c r="E83" s="79"/>
      <c r="F83" s="80">
        <f>D83*E83</f>
        <v>0</v>
      </c>
    </row>
    <row r="84" spans="1:6" s="52" customFormat="1" ht="12.75">
      <c r="A84" s="51"/>
      <c r="B84" s="63"/>
      <c r="C84" s="64"/>
      <c r="D84" s="65"/>
      <c r="E84" s="53"/>
      <c r="F84" s="50"/>
    </row>
    <row r="85" spans="1:6" s="52" customFormat="1" ht="12.75">
      <c r="A85" s="51"/>
      <c r="B85" s="63"/>
      <c r="C85" s="64"/>
      <c r="D85" s="65"/>
      <c r="E85" s="53"/>
      <c r="F85" s="95">
        <f>D85*E85</f>
        <v>0</v>
      </c>
    </row>
    <row r="86" spans="1:6" s="29" customFormat="1" ht="26.25">
      <c r="A86" s="43" t="s">
        <v>51</v>
      </c>
      <c r="B86" s="66" t="s">
        <v>88</v>
      </c>
      <c r="C86" s="67" t="s">
        <v>0</v>
      </c>
      <c r="D86" s="68">
        <v>1</v>
      </c>
      <c r="E86" s="96"/>
      <c r="F86" s="95">
        <f>D86*E86</f>
        <v>0</v>
      </c>
    </row>
    <row r="87" spans="1:6" s="29" customFormat="1" ht="12.75">
      <c r="A87" s="43"/>
      <c r="B87" s="44"/>
      <c r="C87" s="36"/>
      <c r="D87" s="36"/>
      <c r="E87" s="96"/>
      <c r="F87" s="49">
        <f>D87*E87</f>
        <v>0</v>
      </c>
    </row>
    <row r="88" spans="1:6" ht="12.75">
      <c r="A88" s="43" t="s">
        <v>52</v>
      </c>
      <c r="B88" s="25" t="s">
        <v>117</v>
      </c>
      <c r="C88" s="35" t="s">
        <v>0</v>
      </c>
      <c r="D88" s="33">
        <v>1</v>
      </c>
      <c r="E88" s="95"/>
      <c r="F88" s="49">
        <f>D88*E88</f>
        <v>0</v>
      </c>
    </row>
    <row r="89" spans="1:6" ht="12.75">
      <c r="A89" s="51"/>
      <c r="B89" s="25"/>
      <c r="C89" s="35"/>
      <c r="D89" s="33"/>
      <c r="E89" s="95"/>
      <c r="F89" s="49">
        <f>D89*E89</f>
        <v>0</v>
      </c>
    </row>
    <row r="90" spans="1:6" ht="12.75">
      <c r="A90" s="43" t="s">
        <v>53</v>
      </c>
      <c r="B90" s="25" t="s">
        <v>116</v>
      </c>
      <c r="C90" s="35" t="s">
        <v>0</v>
      </c>
      <c r="D90" s="33">
        <v>1</v>
      </c>
      <c r="E90" s="95"/>
      <c r="F90" s="49">
        <f>D90*E90</f>
        <v>0</v>
      </c>
    </row>
    <row r="91" spans="1:6" ht="12.75">
      <c r="A91" s="43"/>
      <c r="B91" s="25"/>
      <c r="C91" s="35"/>
      <c r="D91" s="33"/>
      <c r="E91" s="95"/>
      <c r="F91" s="49">
        <f>D91*E91</f>
        <v>0</v>
      </c>
    </row>
    <row r="92" spans="1:6" ht="12.75">
      <c r="A92" s="43" t="s">
        <v>54</v>
      </c>
      <c r="B92" s="26" t="s">
        <v>115</v>
      </c>
      <c r="C92" s="33" t="s">
        <v>30</v>
      </c>
      <c r="D92" s="32">
        <v>1</v>
      </c>
      <c r="E92" s="95"/>
      <c r="F92" s="49">
        <f>D92*E92</f>
        <v>0</v>
      </c>
    </row>
    <row r="93" spans="1:6" ht="12.75">
      <c r="A93" s="51"/>
      <c r="B93" s="25"/>
      <c r="C93" s="35"/>
      <c r="D93" s="33"/>
      <c r="E93" s="95"/>
      <c r="F93" s="49">
        <f>D93*E93</f>
        <v>0</v>
      </c>
    </row>
    <row r="94" spans="1:6" ht="12.75">
      <c r="A94" s="43" t="s">
        <v>55</v>
      </c>
      <c r="B94" s="22" t="s">
        <v>86</v>
      </c>
      <c r="C94" s="32" t="s">
        <v>0</v>
      </c>
      <c r="D94" s="32">
        <v>1</v>
      </c>
      <c r="E94" s="95"/>
      <c r="F94" s="49">
        <f>D94*E94</f>
        <v>0</v>
      </c>
    </row>
    <row r="95" spans="1:6" ht="12.75">
      <c r="A95" s="43"/>
      <c r="B95" s="26"/>
      <c r="E95" s="95"/>
      <c r="F95" s="49">
        <f>D95*E95</f>
        <v>0</v>
      </c>
    </row>
    <row r="96" spans="1:6" ht="12.75">
      <c r="A96" s="43" t="s">
        <v>56</v>
      </c>
      <c r="B96" s="26" t="s">
        <v>23</v>
      </c>
      <c r="C96" s="32" t="s">
        <v>24</v>
      </c>
      <c r="D96" s="32">
        <v>6</v>
      </c>
      <c r="E96" s="95"/>
      <c r="F96" s="49">
        <f>D96*E96</f>
        <v>0</v>
      </c>
    </row>
    <row r="97" spans="1:6" ht="12.75">
      <c r="A97" s="51"/>
      <c r="B97" s="26"/>
      <c r="E97" s="95"/>
      <c r="F97" s="49">
        <f>D97*E97</f>
        <v>0</v>
      </c>
    </row>
    <row r="98" spans="1:6" ht="26.25">
      <c r="A98" s="43" t="s">
        <v>57</v>
      </c>
      <c r="B98" s="26" t="s">
        <v>135</v>
      </c>
      <c r="C98" s="32" t="s">
        <v>36</v>
      </c>
      <c r="D98" s="32">
        <v>1</v>
      </c>
      <c r="E98" s="95"/>
      <c r="F98" s="49">
        <f>D98*E98</f>
        <v>0</v>
      </c>
    </row>
    <row r="99" spans="1:6" ht="12.75">
      <c r="A99" s="43"/>
      <c r="B99" s="25"/>
      <c r="C99" s="35"/>
      <c r="D99" s="33"/>
      <c r="E99" s="49"/>
      <c r="F99" s="49">
        <v>0</v>
      </c>
    </row>
    <row r="100" spans="1:6" ht="12.75">
      <c r="A100" s="43" t="s">
        <v>81</v>
      </c>
      <c r="B100" s="26" t="s">
        <v>29</v>
      </c>
      <c r="C100" s="32" t="s">
        <v>2</v>
      </c>
      <c r="D100" s="33">
        <v>5</v>
      </c>
      <c r="E100" s="49"/>
      <c r="F100" s="49">
        <f>SUM(F5:F98)*D100/100</f>
        <v>0</v>
      </c>
    </row>
    <row r="101" spans="1:6" ht="12.75">
      <c r="A101" s="51"/>
      <c r="B101" s="25"/>
      <c r="C101" s="35"/>
      <c r="D101" s="33"/>
      <c r="E101" s="49"/>
      <c r="F101" s="49">
        <v>0</v>
      </c>
    </row>
    <row r="102" spans="1:6" ht="12.75">
      <c r="A102" s="28" t="s">
        <v>15</v>
      </c>
      <c r="B102" s="29"/>
      <c r="C102" s="36"/>
      <c r="D102" s="36"/>
      <c r="E102" s="49"/>
      <c r="F102" s="49">
        <f>SUM(F5:F101)</f>
        <v>0</v>
      </c>
    </row>
    <row r="103" spans="1:2" ht="12.75">
      <c r="A103" s="30"/>
      <c r="B103" s="26"/>
    </row>
    <row r="105" spans="1:2" ht="12.75">
      <c r="A105" s="30"/>
      <c r="B105" s="26"/>
    </row>
  </sheetData>
  <sheetProtection/>
  <printOptions/>
  <pageMargins left="0.984251968503937" right="0.1968503937007874" top="0.984251968503937" bottom="0.984251968503937" header="0" footer="0"/>
  <pageSetup horizontalDpi="600" verticalDpi="600" orientation="portrait" paperSize="9" r:id="rId1"/>
  <headerFooter alignWithMargins="0">
    <oddHeader>&amp;LKARSUS d.o.o., Kraška ulica 2, Sežana</oddHeader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Zeros="0" view="pageBreakPreview" zoomScale="85" zoomScaleSheetLayoutView="85" zoomScalePageLayoutView="0" workbookViewId="0" topLeftCell="A13">
      <selection activeCell="F27" sqref="F27"/>
    </sheetView>
  </sheetViews>
  <sheetFormatPr defaultColWidth="9.125" defaultRowHeight="12.75"/>
  <cols>
    <col min="1" max="1" width="5.50390625" style="10" customWidth="1"/>
    <col min="2" max="2" width="48.125" style="3" customWidth="1"/>
    <col min="3" max="3" width="7.625" style="37" customWidth="1"/>
    <col min="4" max="4" width="7.125" style="37" customWidth="1"/>
    <col min="5" max="5" width="9.375" style="37" bestFit="1" customWidth="1"/>
    <col min="6" max="6" width="14.50390625" style="37" customWidth="1"/>
    <col min="7" max="16384" width="9.125" style="1" customWidth="1"/>
  </cols>
  <sheetData>
    <row r="1" spans="1:2" ht="17.25">
      <c r="A1" s="2" t="s">
        <v>4</v>
      </c>
      <c r="B1" s="2" t="s">
        <v>100</v>
      </c>
    </row>
    <row r="2" spans="1:2" ht="17.25">
      <c r="A2" s="2"/>
      <c r="B2" s="2"/>
    </row>
    <row r="3" ht="13.5">
      <c r="B3" s="3" t="s">
        <v>35</v>
      </c>
    </row>
    <row r="4" ht="13.5">
      <c r="B4" s="9" t="s">
        <v>25</v>
      </c>
    </row>
    <row r="5" ht="13.5">
      <c r="B5" s="9"/>
    </row>
    <row r="6" spans="1:6" ht="151.5">
      <c r="A6" s="8" t="s">
        <v>3</v>
      </c>
      <c r="B6" s="7" t="s">
        <v>97</v>
      </c>
      <c r="C6" s="37" t="s">
        <v>1</v>
      </c>
      <c r="D6" s="37">
        <v>420</v>
      </c>
      <c r="E6" s="41"/>
      <c r="F6" s="41">
        <f>D6*E6</f>
        <v>0</v>
      </c>
    </row>
    <row r="7" spans="1:6" ht="13.5">
      <c r="A7" s="8"/>
      <c r="B7" s="7"/>
      <c r="E7" s="41"/>
      <c r="F7" s="41"/>
    </row>
    <row r="8" spans="1:6" ht="96">
      <c r="A8" s="8" t="s">
        <v>4</v>
      </c>
      <c r="B8" s="16" t="s">
        <v>136</v>
      </c>
      <c r="C8" s="37" t="s">
        <v>0</v>
      </c>
      <c r="D8" s="37">
        <v>15</v>
      </c>
      <c r="E8" s="41"/>
      <c r="F8" s="41">
        <f>D8*E8</f>
        <v>0</v>
      </c>
    </row>
    <row r="9" spans="1:6" s="3" customFormat="1" ht="13.5">
      <c r="A9" s="8"/>
      <c r="B9" s="16"/>
      <c r="C9" s="37"/>
      <c r="D9" s="37"/>
      <c r="E9" s="54"/>
      <c r="F9" s="41"/>
    </row>
    <row r="10" spans="1:6" s="3" customFormat="1" ht="82.5">
      <c r="A10" s="8" t="s">
        <v>5</v>
      </c>
      <c r="B10" s="16" t="s">
        <v>137</v>
      </c>
      <c r="C10" s="37" t="s">
        <v>0</v>
      </c>
      <c r="D10" s="37">
        <v>14</v>
      </c>
      <c r="E10" s="54"/>
      <c r="F10" s="41">
        <f>D10*E10</f>
        <v>0</v>
      </c>
    </row>
    <row r="11" spans="1:6" ht="13.5">
      <c r="A11" s="8"/>
      <c r="B11" s="16"/>
      <c r="E11" s="41"/>
      <c r="F11" s="41">
        <f>D11*E11</f>
        <v>0</v>
      </c>
    </row>
    <row r="12" spans="1:6" ht="13.5">
      <c r="A12" s="8" t="s">
        <v>6</v>
      </c>
      <c r="B12" s="7" t="s">
        <v>22</v>
      </c>
      <c r="E12" s="41"/>
      <c r="F12" s="41">
        <f>D12*E12</f>
        <v>0</v>
      </c>
    </row>
    <row r="13" spans="1:6" s="3" customFormat="1" ht="15" customHeight="1">
      <c r="A13" s="11"/>
      <c r="B13" s="11" t="s">
        <v>138</v>
      </c>
      <c r="C13" s="38" t="s">
        <v>1</v>
      </c>
      <c r="D13" s="38">
        <v>440</v>
      </c>
      <c r="E13" s="54"/>
      <c r="F13" s="54">
        <f>D13*E13</f>
        <v>0</v>
      </c>
    </row>
    <row r="14" spans="1:6" s="3" customFormat="1" ht="15" customHeight="1">
      <c r="A14" s="11"/>
      <c r="B14" s="11"/>
      <c r="C14" s="38"/>
      <c r="D14" s="38"/>
      <c r="E14" s="54"/>
      <c r="F14" s="54"/>
    </row>
    <row r="15" spans="1:6" s="3" customFormat="1" ht="41.25">
      <c r="A15" s="11" t="s">
        <v>7</v>
      </c>
      <c r="B15" s="11" t="s">
        <v>139</v>
      </c>
      <c r="C15" s="38" t="s">
        <v>0</v>
      </c>
      <c r="D15" s="38">
        <v>1</v>
      </c>
      <c r="E15" s="54"/>
      <c r="F15" s="54">
        <f>D15*E15</f>
        <v>0</v>
      </c>
    </row>
    <row r="16" spans="1:6" ht="13.5">
      <c r="A16" s="11"/>
      <c r="B16" s="11"/>
      <c r="C16" s="38"/>
      <c r="D16" s="38"/>
      <c r="E16" s="41"/>
      <c r="F16" s="54"/>
    </row>
    <row r="17" spans="1:6" s="15" customFormat="1" ht="54.75">
      <c r="A17" s="11" t="s">
        <v>8</v>
      </c>
      <c r="B17" s="55" t="s">
        <v>47</v>
      </c>
      <c r="C17" s="39" t="s">
        <v>0</v>
      </c>
      <c r="D17" s="39">
        <v>1</v>
      </c>
      <c r="E17" s="56"/>
      <c r="F17" s="49">
        <f>D17*E17</f>
        <v>0</v>
      </c>
    </row>
    <row r="18" spans="1:6" ht="13.5">
      <c r="A18" s="11"/>
      <c r="B18" s="11"/>
      <c r="C18" s="38"/>
      <c r="D18" s="38"/>
      <c r="E18" s="41"/>
      <c r="F18" s="41"/>
    </row>
    <row r="19" spans="1:9" ht="41.25">
      <c r="A19" s="11" t="s">
        <v>9</v>
      </c>
      <c r="B19" s="11" t="s">
        <v>87</v>
      </c>
      <c r="C19" s="38" t="s">
        <v>0</v>
      </c>
      <c r="D19" s="38">
        <v>15</v>
      </c>
      <c r="E19" s="41"/>
      <c r="F19" s="41">
        <f>E19*D19</f>
        <v>0</v>
      </c>
      <c r="I19" s="94"/>
    </row>
    <row r="20" spans="1:6" ht="15" customHeight="1">
      <c r="A20" s="11"/>
      <c r="B20" s="11"/>
      <c r="C20" s="38"/>
      <c r="D20" s="38"/>
      <c r="E20" s="41"/>
      <c r="F20" s="41">
        <f aca="true" t="shared" si="0" ref="F20:F25">D20*E20</f>
        <v>0</v>
      </c>
    </row>
    <row r="21" spans="1:6" ht="27">
      <c r="A21" s="11" t="s">
        <v>10</v>
      </c>
      <c r="B21" s="11" t="s">
        <v>37</v>
      </c>
      <c r="C21" s="38" t="s">
        <v>36</v>
      </c>
      <c r="D21" s="38">
        <v>1</v>
      </c>
      <c r="E21" s="41"/>
      <c r="F21" s="41">
        <f t="shared" si="0"/>
        <v>0</v>
      </c>
    </row>
    <row r="22" spans="1:6" ht="13.5">
      <c r="A22" s="11"/>
      <c r="B22" s="11"/>
      <c r="C22" s="38"/>
      <c r="D22" s="38"/>
      <c r="E22" s="41"/>
      <c r="F22" s="41">
        <f t="shared" si="0"/>
        <v>0</v>
      </c>
    </row>
    <row r="23" spans="1:6" ht="27">
      <c r="A23" s="11" t="s">
        <v>11</v>
      </c>
      <c r="B23" s="16" t="s">
        <v>46</v>
      </c>
      <c r="C23" s="38" t="s">
        <v>36</v>
      </c>
      <c r="D23" s="38">
        <v>1</v>
      </c>
      <c r="E23" s="41"/>
      <c r="F23" s="41">
        <f t="shared" si="0"/>
        <v>0</v>
      </c>
    </row>
    <row r="24" spans="1:6" ht="13.5">
      <c r="A24" s="11"/>
      <c r="B24" s="16"/>
      <c r="E24" s="41"/>
      <c r="F24" s="41">
        <f t="shared" si="0"/>
        <v>0</v>
      </c>
    </row>
    <row r="25" spans="1:6" ht="27">
      <c r="A25" s="11" t="s">
        <v>12</v>
      </c>
      <c r="B25" s="16" t="s">
        <v>38</v>
      </c>
      <c r="C25" s="37" t="s">
        <v>36</v>
      </c>
      <c r="D25" s="37">
        <v>1</v>
      </c>
      <c r="E25" s="41"/>
      <c r="F25" s="41">
        <f t="shared" si="0"/>
        <v>0</v>
      </c>
    </row>
    <row r="26" spans="1:6" ht="13.5">
      <c r="A26" s="11"/>
      <c r="E26" s="41"/>
      <c r="F26" s="41">
        <v>0</v>
      </c>
    </row>
    <row r="27" spans="1:6" ht="13.5">
      <c r="A27" s="11" t="s">
        <v>13</v>
      </c>
      <c r="B27" s="7" t="s">
        <v>26</v>
      </c>
      <c r="C27" s="37" t="s">
        <v>2</v>
      </c>
      <c r="D27" s="37">
        <v>3</v>
      </c>
      <c r="E27" s="41"/>
      <c r="F27" s="41">
        <f>SUM(F6:F25)*D27/100</f>
        <v>0</v>
      </c>
    </row>
    <row r="28" spans="1:6" ht="13.5">
      <c r="A28" s="11"/>
      <c r="B28" s="7"/>
      <c r="E28" s="41"/>
      <c r="F28" s="41"/>
    </row>
    <row r="29" spans="1:6" ht="13.5">
      <c r="A29" s="14" t="s">
        <v>15</v>
      </c>
      <c r="B29" s="15"/>
      <c r="C29" s="39"/>
      <c r="D29" s="39"/>
      <c r="E29" s="41"/>
      <c r="F29" s="97">
        <f>SUM(F1:F28)</f>
        <v>0</v>
      </c>
    </row>
    <row r="30" spans="1:2" ht="13.5">
      <c r="A30" s="8"/>
      <c r="B30" s="7"/>
    </row>
    <row r="32" spans="1:2" ht="13.5">
      <c r="A32" s="8"/>
      <c r="B32" s="7"/>
    </row>
  </sheetData>
  <sheetProtection/>
  <printOptions/>
  <pageMargins left="0.984251968503937" right="0.1968503937007874" top="0.984251968503937" bottom="0.984251968503937" header="0" footer="0"/>
  <pageSetup horizontalDpi="600" verticalDpi="600" orientation="portrait" paperSize="9" scale="96" r:id="rId1"/>
  <headerFooter alignWithMargins="0">
    <oddHeader>&amp;LKARSUS d.o.o., Kraška ulica 2, Sežana</oddHeader>
    <oddFooter>&amp;CStran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showZeros="0" view="pageBreakPreview" zoomScaleSheetLayoutView="100" zoomScalePageLayoutView="0" workbookViewId="0" topLeftCell="A103">
      <selection activeCell="F119" sqref="F119"/>
    </sheetView>
  </sheetViews>
  <sheetFormatPr defaultColWidth="9.125" defaultRowHeight="12.75"/>
  <cols>
    <col min="1" max="1" width="4.625" style="30" customWidth="1"/>
    <col min="2" max="2" width="45.625" style="1" customWidth="1"/>
    <col min="3" max="4" width="6.625" style="32" customWidth="1"/>
    <col min="5" max="5" width="10.625" style="18" bestFit="1" customWidth="1"/>
    <col min="6" max="6" width="11.875" style="18" bestFit="1" customWidth="1"/>
    <col min="7" max="16384" width="9.125" style="1" customWidth="1"/>
  </cols>
  <sheetData>
    <row r="1" spans="1:2" ht="17.25">
      <c r="A1" s="104" t="s">
        <v>5</v>
      </c>
      <c r="B1" s="100" t="s">
        <v>101</v>
      </c>
    </row>
    <row r="3" spans="1:5" ht="27">
      <c r="A3" s="8"/>
      <c r="B3" s="9" t="s">
        <v>21</v>
      </c>
      <c r="C3" s="38"/>
      <c r="D3" s="38"/>
      <c r="E3" s="105"/>
    </row>
    <row r="4" spans="1:4" ht="13.5">
      <c r="A4" s="8"/>
      <c r="B4" s="3"/>
      <c r="C4" s="37"/>
      <c r="D4" s="37"/>
    </row>
    <row r="5" spans="1:6" ht="27">
      <c r="A5" s="106" t="s">
        <v>3</v>
      </c>
      <c r="B5" s="107" t="s">
        <v>140</v>
      </c>
      <c r="C5" s="99" t="s">
        <v>1</v>
      </c>
      <c r="D5" s="38">
        <v>130</v>
      </c>
      <c r="F5" s="18">
        <f>D5*E5</f>
        <v>0</v>
      </c>
    </row>
    <row r="6" spans="1:6" ht="13.5">
      <c r="A6" s="106"/>
      <c r="B6" s="107"/>
      <c r="C6" s="99"/>
      <c r="D6" s="38"/>
      <c r="F6" s="18">
        <f>D6*E6</f>
        <v>0</v>
      </c>
    </row>
    <row r="7" spans="1:6" ht="27">
      <c r="A7" s="106" t="s">
        <v>4</v>
      </c>
      <c r="B7" s="107" t="s">
        <v>141</v>
      </c>
      <c r="C7" s="99" t="s">
        <v>36</v>
      </c>
      <c r="D7" s="38">
        <v>2</v>
      </c>
      <c r="F7" s="18">
        <f>D7*E7</f>
        <v>0</v>
      </c>
    </row>
    <row r="8" spans="1:6" ht="13.5">
      <c r="A8" s="8"/>
      <c r="B8" s="107"/>
      <c r="C8" s="99"/>
      <c r="D8" s="38"/>
      <c r="F8" s="18">
        <f>D8*E8</f>
        <v>0</v>
      </c>
    </row>
    <row r="9" spans="1:6" ht="44.25" customHeight="1">
      <c r="A9" s="106" t="s">
        <v>5</v>
      </c>
      <c r="B9" s="7" t="s">
        <v>102</v>
      </c>
      <c r="C9" s="37" t="s">
        <v>36</v>
      </c>
      <c r="D9" s="37">
        <v>1</v>
      </c>
      <c r="F9" s="18">
        <f>D9*E9</f>
        <v>0</v>
      </c>
    </row>
    <row r="10" spans="1:4" ht="13.5">
      <c r="A10" s="106"/>
      <c r="B10" s="7"/>
      <c r="C10" s="37"/>
      <c r="D10" s="37"/>
    </row>
    <row r="11" spans="1:6" ht="27">
      <c r="A11" s="106" t="s">
        <v>6</v>
      </c>
      <c r="B11" s="107" t="s">
        <v>142</v>
      </c>
      <c r="C11" s="99" t="s">
        <v>1</v>
      </c>
      <c r="D11" s="38">
        <f>175*2</f>
        <v>350</v>
      </c>
      <c r="F11" s="18">
        <f>D11*E11</f>
        <v>0</v>
      </c>
    </row>
    <row r="12" spans="1:6" ht="13.5">
      <c r="A12" s="8"/>
      <c r="B12" s="107"/>
      <c r="C12" s="99"/>
      <c r="D12" s="38"/>
      <c r="F12" s="18">
        <f>D12*E12</f>
        <v>0</v>
      </c>
    </row>
    <row r="13" spans="1:6" ht="27">
      <c r="A13" s="106" t="s">
        <v>7</v>
      </c>
      <c r="B13" s="107" t="s">
        <v>143</v>
      </c>
      <c r="C13" s="99" t="s">
        <v>36</v>
      </c>
      <c r="D13" s="38">
        <v>4</v>
      </c>
      <c r="F13" s="18">
        <f>D13*E13</f>
        <v>0</v>
      </c>
    </row>
    <row r="14" spans="1:4" ht="13.5">
      <c r="A14" s="106"/>
      <c r="B14" s="7"/>
      <c r="C14" s="37"/>
      <c r="D14" s="37"/>
    </row>
    <row r="15" spans="1:6" ht="27">
      <c r="A15" s="106" t="s">
        <v>8</v>
      </c>
      <c r="B15" s="107" t="s">
        <v>144</v>
      </c>
      <c r="C15" s="99" t="s">
        <v>1</v>
      </c>
      <c r="D15" s="38">
        <f>130*2</f>
        <v>260</v>
      </c>
      <c r="F15" s="18">
        <f>D15*E15</f>
        <v>0</v>
      </c>
    </row>
    <row r="16" spans="1:6" ht="13.5">
      <c r="A16" s="8"/>
      <c r="B16" s="107"/>
      <c r="C16" s="99"/>
      <c r="D16" s="38"/>
      <c r="F16" s="18">
        <f>D16*E16</f>
        <v>0</v>
      </c>
    </row>
    <row r="17" spans="1:6" ht="27">
      <c r="A17" s="106" t="s">
        <v>9</v>
      </c>
      <c r="B17" s="107" t="s">
        <v>145</v>
      </c>
      <c r="C17" s="99" t="s">
        <v>36</v>
      </c>
      <c r="D17" s="38">
        <v>4</v>
      </c>
      <c r="F17" s="18">
        <f>D17*E17</f>
        <v>0</v>
      </c>
    </row>
    <row r="18" spans="1:4" ht="13.5">
      <c r="A18" s="106"/>
      <c r="B18" s="7"/>
      <c r="C18" s="37"/>
      <c r="D18" s="37"/>
    </row>
    <row r="19" spans="1:6" ht="27">
      <c r="A19" s="106" t="s">
        <v>10</v>
      </c>
      <c r="B19" s="107" t="s">
        <v>146</v>
      </c>
      <c r="C19" s="99" t="s">
        <v>1</v>
      </c>
      <c r="D19" s="38">
        <v>150</v>
      </c>
      <c r="F19" s="18">
        <f aca="true" t="shared" si="0" ref="F19:F31">D19*E19</f>
        <v>0</v>
      </c>
    </row>
    <row r="20" spans="1:6" ht="13.5">
      <c r="A20" s="8"/>
      <c r="B20" s="107"/>
      <c r="C20" s="99"/>
      <c r="D20" s="38"/>
      <c r="F20" s="18">
        <f t="shared" si="0"/>
        <v>0</v>
      </c>
    </row>
    <row r="21" spans="1:6" ht="27">
      <c r="A21" s="106" t="s">
        <v>11</v>
      </c>
      <c r="B21" s="107" t="s">
        <v>147</v>
      </c>
      <c r="C21" s="99" t="s">
        <v>36</v>
      </c>
      <c r="D21" s="38">
        <v>2</v>
      </c>
      <c r="F21" s="18">
        <f t="shared" si="0"/>
        <v>0</v>
      </c>
    </row>
    <row r="22" spans="1:6" ht="13.5">
      <c r="A22" s="106"/>
      <c r="B22" s="107"/>
      <c r="C22" s="99"/>
      <c r="D22" s="38"/>
      <c r="F22" s="18">
        <f t="shared" si="0"/>
        <v>0</v>
      </c>
    </row>
    <row r="23" spans="1:6" ht="27">
      <c r="A23" s="106" t="s">
        <v>12</v>
      </c>
      <c r="B23" s="107" t="s">
        <v>148</v>
      </c>
      <c r="C23" s="99" t="s">
        <v>1</v>
      </c>
      <c r="D23" s="38">
        <f>25*2</f>
        <v>50</v>
      </c>
      <c r="F23" s="18">
        <f t="shared" si="0"/>
        <v>0</v>
      </c>
    </row>
    <row r="24" spans="1:6" ht="13.5">
      <c r="A24" s="8"/>
      <c r="B24" s="107"/>
      <c r="C24" s="99"/>
      <c r="D24" s="38"/>
      <c r="F24" s="18">
        <f t="shared" si="0"/>
        <v>0</v>
      </c>
    </row>
    <row r="25" spans="1:6" ht="27">
      <c r="A25" s="106" t="s">
        <v>13</v>
      </c>
      <c r="B25" s="107" t="s">
        <v>149</v>
      </c>
      <c r="C25" s="99" t="s">
        <v>36</v>
      </c>
      <c r="D25" s="38">
        <v>4</v>
      </c>
      <c r="F25" s="18">
        <f t="shared" si="0"/>
        <v>0</v>
      </c>
    </row>
    <row r="26" spans="1:6" ht="13.5">
      <c r="A26" s="106"/>
      <c r="B26" s="107"/>
      <c r="C26" s="37"/>
      <c r="D26" s="37"/>
      <c r="F26" s="18">
        <f t="shared" si="0"/>
        <v>0</v>
      </c>
    </row>
    <row r="27" spans="1:6" ht="27">
      <c r="A27" s="106" t="s">
        <v>14</v>
      </c>
      <c r="B27" s="11" t="s">
        <v>27</v>
      </c>
      <c r="C27" s="37" t="s">
        <v>1</v>
      </c>
      <c r="D27" s="37">
        <v>310</v>
      </c>
      <c r="F27" s="18">
        <f t="shared" si="0"/>
        <v>0</v>
      </c>
    </row>
    <row r="28" spans="1:6" ht="13.5">
      <c r="A28" s="8"/>
      <c r="B28" s="3"/>
      <c r="C28" s="37"/>
      <c r="D28" s="37"/>
      <c r="F28" s="18">
        <f t="shared" si="0"/>
        <v>0</v>
      </c>
    </row>
    <row r="29" spans="1:6" ht="15" customHeight="1">
      <c r="A29" s="106" t="s">
        <v>39</v>
      </c>
      <c r="B29" s="11" t="s">
        <v>48</v>
      </c>
      <c r="C29" s="38" t="s">
        <v>1</v>
      </c>
      <c r="D29" s="38">
        <v>320</v>
      </c>
      <c r="F29" s="18">
        <f t="shared" si="0"/>
        <v>0</v>
      </c>
    </row>
    <row r="30" spans="1:6" ht="15" customHeight="1">
      <c r="A30" s="106"/>
      <c r="B30" s="11"/>
      <c r="C30" s="38"/>
      <c r="D30" s="38"/>
      <c r="F30" s="18">
        <f t="shared" si="0"/>
        <v>0</v>
      </c>
    </row>
    <row r="31" spans="1:6" ht="15" customHeight="1">
      <c r="A31" s="106" t="s">
        <v>40</v>
      </c>
      <c r="B31" s="11" t="s">
        <v>49</v>
      </c>
      <c r="C31" s="38" t="s">
        <v>0</v>
      </c>
      <c r="D31" s="38">
        <v>30</v>
      </c>
      <c r="F31" s="18">
        <f t="shared" si="0"/>
        <v>0</v>
      </c>
    </row>
    <row r="32" spans="1:4" ht="15" customHeight="1">
      <c r="A32" s="106"/>
      <c r="B32" s="11"/>
      <c r="C32" s="38"/>
      <c r="D32" s="38"/>
    </row>
    <row r="33" spans="1:4" ht="41.25">
      <c r="A33" s="106" t="s">
        <v>51</v>
      </c>
      <c r="B33" s="108" t="s">
        <v>150</v>
      </c>
      <c r="C33" s="109" t="s">
        <v>41</v>
      </c>
      <c r="D33" s="110">
        <v>1</v>
      </c>
    </row>
    <row r="34" spans="1:4" ht="13.5">
      <c r="A34" s="106"/>
      <c r="B34" s="111"/>
      <c r="C34" s="109"/>
      <c r="D34" s="110"/>
    </row>
    <row r="35" spans="1:4" ht="27">
      <c r="A35" s="106"/>
      <c r="B35" s="111" t="s">
        <v>154</v>
      </c>
      <c r="C35" s="109" t="s">
        <v>0</v>
      </c>
      <c r="D35" s="110">
        <v>1</v>
      </c>
    </row>
    <row r="36" spans="1:4" ht="13.5">
      <c r="A36" s="106"/>
      <c r="B36" s="111"/>
      <c r="C36" s="109"/>
      <c r="D36" s="110"/>
    </row>
    <row r="37" spans="1:4" ht="27">
      <c r="A37" s="106"/>
      <c r="B37" s="111" t="s">
        <v>151</v>
      </c>
      <c r="C37" s="109" t="s">
        <v>0</v>
      </c>
      <c r="D37" s="110">
        <v>2</v>
      </c>
    </row>
    <row r="38" spans="1:4" ht="13.5">
      <c r="A38" s="106"/>
      <c r="B38" s="111"/>
      <c r="C38" s="109"/>
      <c r="D38" s="110"/>
    </row>
    <row r="39" spans="1:4" ht="13.5">
      <c r="A39" s="106"/>
      <c r="B39" s="111" t="s">
        <v>153</v>
      </c>
      <c r="C39" s="109" t="s">
        <v>0</v>
      </c>
      <c r="D39" s="110">
        <v>3</v>
      </c>
    </row>
    <row r="40" spans="1:4" ht="13.5">
      <c r="A40" s="106"/>
      <c r="B40" s="111"/>
      <c r="C40" s="109"/>
      <c r="D40" s="110"/>
    </row>
    <row r="41" spans="1:4" ht="27">
      <c r="A41" s="106"/>
      <c r="B41" s="111" t="s">
        <v>159</v>
      </c>
      <c r="C41" s="109" t="s">
        <v>0</v>
      </c>
      <c r="D41" s="110">
        <v>1</v>
      </c>
    </row>
    <row r="42" spans="1:4" ht="13.5">
      <c r="A42" s="8"/>
      <c r="B42" s="111"/>
      <c r="C42" s="109"/>
      <c r="D42" s="110"/>
    </row>
    <row r="43" spans="1:4" ht="13.5">
      <c r="A43" s="106"/>
      <c r="B43" s="111" t="s">
        <v>152</v>
      </c>
      <c r="C43" s="109" t="s">
        <v>0</v>
      </c>
      <c r="D43" s="110">
        <v>3</v>
      </c>
    </row>
    <row r="44" spans="1:4" ht="13.5">
      <c r="A44" s="106"/>
      <c r="B44" s="111"/>
      <c r="C44" s="109"/>
      <c r="D44" s="110"/>
    </row>
    <row r="45" spans="1:4" ht="13.5">
      <c r="A45" s="106"/>
      <c r="B45" s="111" t="s">
        <v>155</v>
      </c>
      <c r="C45" s="109" t="s">
        <v>0</v>
      </c>
      <c r="D45" s="110">
        <v>2</v>
      </c>
    </row>
    <row r="46" spans="1:4" ht="13.5">
      <c r="A46" s="8"/>
      <c r="B46" s="112"/>
      <c r="C46" s="113"/>
      <c r="D46" s="114"/>
    </row>
    <row r="47" spans="1:4" ht="41.25">
      <c r="A47" s="106"/>
      <c r="B47" s="112" t="s">
        <v>162</v>
      </c>
      <c r="C47" s="113" t="s">
        <v>41</v>
      </c>
      <c r="D47" s="114">
        <v>1</v>
      </c>
    </row>
    <row r="48" spans="1:4" ht="13.5">
      <c r="A48" s="106"/>
      <c r="B48" s="112"/>
      <c r="C48" s="113"/>
      <c r="D48" s="114"/>
    </row>
    <row r="49" spans="1:4" ht="13.5">
      <c r="A49" s="106"/>
      <c r="B49" s="112" t="s">
        <v>44</v>
      </c>
      <c r="C49" s="113" t="s">
        <v>41</v>
      </c>
      <c r="D49" s="114">
        <v>1</v>
      </c>
    </row>
    <row r="50" spans="1:4" ht="13.5">
      <c r="A50" s="106"/>
      <c r="B50" s="115"/>
      <c r="C50" s="116"/>
      <c r="D50" s="117"/>
    </row>
    <row r="51" spans="1:6" s="78" customFormat="1" ht="13.5">
      <c r="A51" s="118"/>
      <c r="B51" s="119" t="s">
        <v>156</v>
      </c>
      <c r="C51" s="120" t="s">
        <v>41</v>
      </c>
      <c r="D51" s="121">
        <v>1</v>
      </c>
      <c r="E51" s="123"/>
      <c r="F51" s="123">
        <f>D51*E51</f>
        <v>0</v>
      </c>
    </row>
    <row r="52" spans="1:4" ht="15" customHeight="1">
      <c r="A52" s="106"/>
      <c r="B52" s="11"/>
      <c r="C52" s="38"/>
      <c r="D52" s="38"/>
    </row>
    <row r="53" spans="1:4" ht="41.25">
      <c r="A53" s="106" t="s">
        <v>52</v>
      </c>
      <c r="B53" s="108" t="s">
        <v>160</v>
      </c>
      <c r="C53" s="109" t="s">
        <v>41</v>
      </c>
      <c r="D53" s="110">
        <v>1</v>
      </c>
    </row>
    <row r="54" spans="1:4" ht="13.5">
      <c r="A54" s="106"/>
      <c r="B54" s="111"/>
      <c r="C54" s="109"/>
      <c r="D54" s="110"/>
    </row>
    <row r="55" spans="1:4" ht="27">
      <c r="A55" s="106"/>
      <c r="B55" s="111" t="s">
        <v>154</v>
      </c>
      <c r="C55" s="109" t="s">
        <v>0</v>
      </c>
      <c r="D55" s="110">
        <v>1</v>
      </c>
    </row>
    <row r="56" spans="1:4" ht="13.5">
      <c r="A56" s="106"/>
      <c r="B56" s="111"/>
      <c r="C56" s="109"/>
      <c r="D56" s="110"/>
    </row>
    <row r="57" spans="1:4" ht="27">
      <c r="A57" s="106"/>
      <c r="B57" s="111" t="s">
        <v>157</v>
      </c>
      <c r="C57" s="109" t="s">
        <v>0</v>
      </c>
      <c r="D57" s="110">
        <v>2</v>
      </c>
    </row>
    <row r="58" spans="1:4" ht="13.5">
      <c r="A58" s="106"/>
      <c r="B58" s="111"/>
      <c r="C58" s="109"/>
      <c r="D58" s="110"/>
    </row>
    <row r="59" spans="1:4" ht="13.5">
      <c r="A59" s="106"/>
      <c r="B59" s="111" t="s">
        <v>158</v>
      </c>
      <c r="C59" s="109" t="s">
        <v>0</v>
      </c>
      <c r="D59" s="110">
        <v>3</v>
      </c>
    </row>
    <row r="60" spans="1:4" ht="13.5">
      <c r="A60" s="106"/>
      <c r="B60" s="111"/>
      <c r="C60" s="109"/>
      <c r="D60" s="110"/>
    </row>
    <row r="61" spans="1:4" ht="27">
      <c r="A61" s="106"/>
      <c r="B61" s="111" t="s">
        <v>159</v>
      </c>
      <c r="C61" s="109" t="s">
        <v>0</v>
      </c>
      <c r="D61" s="110">
        <v>1</v>
      </c>
    </row>
    <row r="62" spans="1:4" ht="13.5">
      <c r="A62" s="8"/>
      <c r="B62" s="111"/>
      <c r="C62" s="109"/>
      <c r="D62" s="110"/>
    </row>
    <row r="63" spans="1:4" ht="13.5">
      <c r="A63" s="106"/>
      <c r="B63" s="111" t="s">
        <v>152</v>
      </c>
      <c r="C63" s="109" t="s">
        <v>0</v>
      </c>
      <c r="D63" s="110">
        <v>3</v>
      </c>
    </row>
    <row r="64" spans="1:4" ht="13.5">
      <c r="A64" s="106"/>
      <c r="B64" s="111"/>
      <c r="C64" s="109"/>
      <c r="D64" s="110"/>
    </row>
    <row r="65" spans="1:4" ht="13.5">
      <c r="A65" s="106"/>
      <c r="B65" s="111" t="s">
        <v>155</v>
      </c>
      <c r="C65" s="109" t="s">
        <v>0</v>
      </c>
      <c r="D65" s="110">
        <v>2</v>
      </c>
    </row>
    <row r="66" spans="1:4" ht="13.5">
      <c r="A66" s="8"/>
      <c r="B66" s="112"/>
      <c r="C66" s="113"/>
      <c r="D66" s="114"/>
    </row>
    <row r="67" spans="1:4" ht="41.25">
      <c r="A67" s="106"/>
      <c r="B67" s="112" t="s">
        <v>162</v>
      </c>
      <c r="C67" s="113" t="s">
        <v>41</v>
      </c>
      <c r="D67" s="114">
        <v>1</v>
      </c>
    </row>
    <row r="68" spans="1:4" ht="13.5">
      <c r="A68" s="106"/>
      <c r="B68" s="112"/>
      <c r="C68" s="113"/>
      <c r="D68" s="114"/>
    </row>
    <row r="69" spans="1:4" ht="13.5">
      <c r="A69" s="106"/>
      <c r="B69" s="112" t="s">
        <v>44</v>
      </c>
      <c r="C69" s="113" t="s">
        <v>41</v>
      </c>
      <c r="D69" s="114">
        <v>1</v>
      </c>
    </row>
    <row r="70" spans="1:4" ht="13.5">
      <c r="A70" s="106"/>
      <c r="B70" s="115"/>
      <c r="C70" s="116"/>
      <c r="D70" s="117"/>
    </row>
    <row r="71" spans="1:6" s="78" customFormat="1" ht="13.5">
      <c r="A71" s="118"/>
      <c r="B71" s="119" t="s">
        <v>156</v>
      </c>
      <c r="C71" s="120" t="s">
        <v>41</v>
      </c>
      <c r="D71" s="121">
        <v>1</v>
      </c>
      <c r="E71" s="123"/>
      <c r="F71" s="123">
        <f>D71*E71</f>
        <v>0</v>
      </c>
    </row>
    <row r="72" spans="1:4" ht="15" customHeight="1">
      <c r="A72" s="106"/>
      <c r="B72" s="11"/>
      <c r="C72" s="38"/>
      <c r="D72" s="38"/>
    </row>
    <row r="73" spans="1:4" ht="15" customHeight="1">
      <c r="A73" s="106"/>
      <c r="B73" s="11"/>
      <c r="C73" s="38"/>
      <c r="D73" s="38"/>
    </row>
    <row r="74" spans="1:4" ht="41.25">
      <c r="A74" s="106" t="s">
        <v>53</v>
      </c>
      <c r="B74" s="108" t="s">
        <v>161</v>
      </c>
      <c r="C74" s="109" t="s">
        <v>41</v>
      </c>
      <c r="D74" s="110">
        <v>1</v>
      </c>
    </row>
    <row r="75" spans="1:4" ht="13.5">
      <c r="A75" s="106"/>
      <c r="B75" s="111"/>
      <c r="C75" s="109"/>
      <c r="D75" s="110"/>
    </row>
    <row r="76" spans="1:4" ht="27">
      <c r="A76" s="106"/>
      <c r="B76" s="111" t="s">
        <v>154</v>
      </c>
      <c r="C76" s="109" t="s">
        <v>0</v>
      </c>
      <c r="D76" s="110">
        <v>1</v>
      </c>
    </row>
    <row r="77" spans="1:4" ht="13.5">
      <c r="A77" s="106"/>
      <c r="B77" s="111"/>
      <c r="C77" s="109"/>
      <c r="D77" s="110"/>
    </row>
    <row r="78" spans="1:4" ht="27">
      <c r="A78" s="106"/>
      <c r="B78" s="111" t="s">
        <v>151</v>
      </c>
      <c r="C78" s="109" t="s">
        <v>0</v>
      </c>
      <c r="D78" s="110">
        <v>2</v>
      </c>
    </row>
    <row r="79" spans="1:4" ht="13.5">
      <c r="A79" s="106"/>
      <c r="B79" s="111"/>
      <c r="C79" s="109"/>
      <c r="D79" s="110"/>
    </row>
    <row r="80" spans="1:4" ht="13.5">
      <c r="A80" s="106"/>
      <c r="B80" s="111" t="s">
        <v>153</v>
      </c>
      <c r="C80" s="109" t="s">
        <v>0</v>
      </c>
      <c r="D80" s="110">
        <v>3</v>
      </c>
    </row>
    <row r="81" spans="1:4" ht="13.5">
      <c r="A81" s="106"/>
      <c r="B81" s="111"/>
      <c r="C81" s="109"/>
      <c r="D81" s="110"/>
    </row>
    <row r="82" spans="1:4" ht="27">
      <c r="A82" s="106"/>
      <c r="B82" s="111" t="s">
        <v>159</v>
      </c>
      <c r="C82" s="109" t="s">
        <v>0</v>
      </c>
      <c r="D82" s="110">
        <v>1</v>
      </c>
    </row>
    <row r="83" spans="1:4" ht="13.5">
      <c r="A83" s="8"/>
      <c r="B83" s="111"/>
      <c r="C83" s="109"/>
      <c r="D83" s="110"/>
    </row>
    <row r="84" spans="1:4" ht="13.5">
      <c r="A84" s="106"/>
      <c r="B84" s="111" t="s">
        <v>152</v>
      </c>
      <c r="C84" s="109" t="s">
        <v>0</v>
      </c>
      <c r="D84" s="110">
        <v>3</v>
      </c>
    </row>
    <row r="85" spans="1:4" ht="13.5">
      <c r="A85" s="106"/>
      <c r="B85" s="111"/>
      <c r="C85" s="109"/>
      <c r="D85" s="110"/>
    </row>
    <row r="86" spans="1:4" ht="13.5">
      <c r="A86" s="106"/>
      <c r="B86" s="111" t="s">
        <v>155</v>
      </c>
      <c r="C86" s="109" t="s">
        <v>0</v>
      </c>
      <c r="D86" s="110">
        <v>2</v>
      </c>
    </row>
    <row r="87" spans="1:4" ht="13.5">
      <c r="A87" s="8"/>
      <c r="B87" s="112"/>
      <c r="C87" s="113"/>
      <c r="D87" s="114"/>
    </row>
    <row r="88" spans="1:4" ht="41.25">
      <c r="A88" s="106"/>
      <c r="B88" s="112" t="s">
        <v>162</v>
      </c>
      <c r="C88" s="113" t="s">
        <v>41</v>
      </c>
      <c r="D88" s="114">
        <v>1</v>
      </c>
    </row>
    <row r="89" spans="1:4" ht="13.5">
      <c r="A89" s="106"/>
      <c r="B89" s="112"/>
      <c r="C89" s="113"/>
      <c r="D89" s="114"/>
    </row>
    <row r="90" spans="1:4" ht="13.5">
      <c r="A90" s="106"/>
      <c r="B90" s="112" t="s">
        <v>44</v>
      </c>
      <c r="C90" s="113" t="s">
        <v>41</v>
      </c>
      <c r="D90" s="114">
        <v>1</v>
      </c>
    </row>
    <row r="91" spans="1:4" ht="13.5">
      <c r="A91" s="106"/>
      <c r="B91" s="115"/>
      <c r="C91" s="116"/>
      <c r="D91" s="117"/>
    </row>
    <row r="92" spans="1:6" s="78" customFormat="1" ht="13.5">
      <c r="A92" s="118"/>
      <c r="B92" s="119" t="s">
        <v>156</v>
      </c>
      <c r="C92" s="120" t="s">
        <v>41</v>
      </c>
      <c r="D92" s="121">
        <v>1</v>
      </c>
      <c r="E92" s="123"/>
      <c r="F92" s="123">
        <f>D92*E92</f>
        <v>0</v>
      </c>
    </row>
    <row r="93" spans="1:4" ht="15" customHeight="1">
      <c r="A93" s="106"/>
      <c r="B93" s="11"/>
      <c r="C93" s="38"/>
      <c r="D93" s="38"/>
    </row>
    <row r="94" spans="1:4" ht="82.5">
      <c r="A94" s="106" t="s">
        <v>54</v>
      </c>
      <c r="B94" s="108" t="s">
        <v>118</v>
      </c>
      <c r="C94" s="109" t="s">
        <v>41</v>
      </c>
      <c r="D94" s="110">
        <v>1</v>
      </c>
    </row>
    <row r="95" spans="1:4" ht="13.5">
      <c r="A95" s="106"/>
      <c r="B95" s="111"/>
      <c r="C95" s="109"/>
      <c r="D95" s="110"/>
    </row>
    <row r="96" spans="1:4" ht="27">
      <c r="A96" s="106"/>
      <c r="B96" s="111" t="s">
        <v>103</v>
      </c>
      <c r="C96" s="109" t="s">
        <v>0</v>
      </c>
      <c r="D96" s="110">
        <v>7</v>
      </c>
    </row>
    <row r="97" spans="1:4" ht="13.5">
      <c r="A97" s="8"/>
      <c r="B97" s="111"/>
      <c r="C97" s="109"/>
      <c r="D97" s="110"/>
    </row>
    <row r="98" spans="1:4" ht="27">
      <c r="A98" s="106"/>
      <c r="B98" s="111" t="s">
        <v>104</v>
      </c>
      <c r="C98" s="109" t="s">
        <v>0</v>
      </c>
      <c r="D98" s="110">
        <v>2</v>
      </c>
    </row>
    <row r="99" spans="1:4" ht="13.5">
      <c r="A99" s="106"/>
      <c r="B99" s="111"/>
      <c r="C99" s="109"/>
      <c r="D99" s="110"/>
    </row>
    <row r="100" spans="1:4" ht="41.25">
      <c r="A100" s="106"/>
      <c r="B100" s="112" t="s">
        <v>42</v>
      </c>
      <c r="C100" s="113" t="s">
        <v>0</v>
      </c>
      <c r="D100" s="114">
        <v>3</v>
      </c>
    </row>
    <row r="101" spans="1:4" ht="13.5">
      <c r="A101" s="8"/>
      <c r="B101" s="112"/>
      <c r="C101" s="113"/>
      <c r="D101" s="114"/>
    </row>
    <row r="102" spans="1:4" ht="27">
      <c r="A102" s="106"/>
      <c r="B102" s="112" t="s">
        <v>43</v>
      </c>
      <c r="C102" s="113" t="s">
        <v>41</v>
      </c>
      <c r="D102" s="114">
        <v>1</v>
      </c>
    </row>
    <row r="103" spans="1:4" ht="13.5">
      <c r="A103" s="106"/>
      <c r="B103" s="112"/>
      <c r="C103" s="113"/>
      <c r="D103" s="114"/>
    </row>
    <row r="104" spans="1:4" ht="13.5">
      <c r="A104" s="106"/>
      <c r="B104" s="112" t="s">
        <v>44</v>
      </c>
      <c r="C104" s="113" t="s">
        <v>41</v>
      </c>
      <c r="D104" s="114">
        <v>1</v>
      </c>
    </row>
    <row r="105" spans="1:4" ht="13.5">
      <c r="A105" s="106"/>
      <c r="B105" s="115"/>
      <c r="C105" s="116"/>
      <c r="D105" s="117"/>
    </row>
    <row r="106" spans="1:6" s="78" customFormat="1" ht="13.5">
      <c r="A106" s="118"/>
      <c r="B106" s="119" t="s">
        <v>105</v>
      </c>
      <c r="C106" s="120" t="s">
        <v>41</v>
      </c>
      <c r="D106" s="121">
        <v>1</v>
      </c>
      <c r="E106" s="123"/>
      <c r="F106" s="123">
        <f aca="true" t="shared" si="1" ref="F106:F114">D106*E106</f>
        <v>0</v>
      </c>
    </row>
    <row r="107" spans="1:6" ht="13.5">
      <c r="A107" s="11"/>
      <c r="B107" s="11"/>
      <c r="C107" s="99"/>
      <c r="D107" s="38"/>
      <c r="F107" s="18">
        <f t="shared" si="1"/>
        <v>0</v>
      </c>
    </row>
    <row r="108" spans="1:6" ht="27">
      <c r="A108" s="11" t="s">
        <v>10</v>
      </c>
      <c r="B108" s="11" t="s">
        <v>110</v>
      </c>
      <c r="C108" s="99" t="s">
        <v>36</v>
      </c>
      <c r="D108" s="38">
        <v>1</v>
      </c>
      <c r="F108" s="18">
        <f t="shared" si="1"/>
        <v>0</v>
      </c>
    </row>
    <row r="109" spans="1:6" ht="13.5">
      <c r="A109" s="11"/>
      <c r="B109" s="11"/>
      <c r="C109" s="99"/>
      <c r="D109" s="38"/>
      <c r="F109" s="18">
        <f t="shared" si="1"/>
        <v>0</v>
      </c>
    </row>
    <row r="110" spans="1:6" ht="13.5">
      <c r="A110" s="11" t="s">
        <v>11</v>
      </c>
      <c r="B110" s="11" t="s">
        <v>109</v>
      </c>
      <c r="C110" s="99" t="s">
        <v>36</v>
      </c>
      <c r="D110" s="38">
        <v>1</v>
      </c>
      <c r="F110" s="18">
        <f t="shared" si="1"/>
        <v>0</v>
      </c>
    </row>
    <row r="111" spans="1:6" ht="13.5">
      <c r="A111" s="106"/>
      <c r="B111" s="11"/>
      <c r="C111" s="99"/>
      <c r="D111" s="38"/>
      <c r="F111" s="18">
        <f t="shared" si="1"/>
        <v>0</v>
      </c>
    </row>
    <row r="112" spans="1:6" s="3" customFormat="1" ht="13.5">
      <c r="A112" s="11" t="s">
        <v>12</v>
      </c>
      <c r="B112" s="7" t="s">
        <v>106</v>
      </c>
      <c r="C112" s="38" t="s">
        <v>30</v>
      </c>
      <c r="D112" s="37">
        <v>1</v>
      </c>
      <c r="E112" s="18"/>
      <c r="F112" s="18">
        <f t="shared" si="1"/>
        <v>0</v>
      </c>
    </row>
    <row r="113" spans="1:6" s="3" customFormat="1" ht="13.5">
      <c r="A113" s="11"/>
      <c r="B113" s="7"/>
      <c r="C113" s="37"/>
      <c r="D113" s="37"/>
      <c r="E113" s="18"/>
      <c r="F113" s="18">
        <f t="shared" si="1"/>
        <v>0</v>
      </c>
    </row>
    <row r="114" spans="1:6" s="3" customFormat="1" ht="13.5">
      <c r="A114" s="11" t="s">
        <v>13</v>
      </c>
      <c r="B114" s="7" t="s">
        <v>23</v>
      </c>
      <c r="C114" s="37" t="s">
        <v>24</v>
      </c>
      <c r="D114" s="37">
        <v>10</v>
      </c>
      <c r="E114" s="18"/>
      <c r="F114" s="18">
        <f t="shared" si="1"/>
        <v>0</v>
      </c>
    </row>
    <row r="115" spans="1:6" ht="13.5">
      <c r="A115" s="106"/>
      <c r="B115" s="11"/>
      <c r="C115" s="99"/>
      <c r="D115" s="38"/>
      <c r="F115" s="18">
        <v>0</v>
      </c>
    </row>
    <row r="116" spans="1:6" ht="13.5">
      <c r="A116" s="11" t="s">
        <v>14</v>
      </c>
      <c r="B116" s="7" t="s">
        <v>29</v>
      </c>
      <c r="C116" s="37" t="s">
        <v>2</v>
      </c>
      <c r="D116" s="38">
        <v>5</v>
      </c>
      <c r="F116" s="18">
        <f>SUM(F5:F114)*D116/100</f>
        <v>0</v>
      </c>
    </row>
    <row r="117" spans="1:6" ht="13.5">
      <c r="A117" s="11"/>
      <c r="B117" s="11"/>
      <c r="C117" s="99"/>
      <c r="D117" s="38"/>
      <c r="F117" s="18">
        <v>0</v>
      </c>
    </row>
    <row r="118" spans="1:4" ht="13.5">
      <c r="A118" s="8"/>
      <c r="B118" s="3"/>
      <c r="C118" s="37"/>
      <c r="D118" s="37"/>
    </row>
    <row r="119" spans="1:6" s="154" customFormat="1" ht="13.5">
      <c r="A119" s="151" t="s">
        <v>15</v>
      </c>
      <c r="B119" s="152"/>
      <c r="C119" s="130"/>
      <c r="D119" s="130"/>
      <c r="E119" s="153"/>
      <c r="F119" s="153">
        <f>SUM(F5:F117)</f>
        <v>0</v>
      </c>
    </row>
    <row r="120" ht="13.5">
      <c r="B120" s="26"/>
    </row>
    <row r="122" ht="13.5">
      <c r="B122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Zeros="0" view="pageBreakPreview" zoomScaleSheetLayoutView="100" zoomScalePageLayoutView="0" workbookViewId="0" topLeftCell="A1">
      <selection activeCell="F17" sqref="F17"/>
    </sheetView>
  </sheetViews>
  <sheetFormatPr defaultColWidth="9.125" defaultRowHeight="12.75"/>
  <cols>
    <col min="1" max="1" width="4.00390625" style="128" bestFit="1" customWidth="1"/>
    <col min="2" max="2" width="54.00390625" style="3" customWidth="1"/>
    <col min="3" max="3" width="4.125" style="3" bestFit="1" customWidth="1"/>
    <col min="4" max="5" width="7.375" style="37" bestFit="1" customWidth="1"/>
    <col min="6" max="6" width="11.50390625" style="37" bestFit="1" customWidth="1"/>
    <col min="7" max="8" width="9.125" style="3" customWidth="1"/>
    <col min="9" max="9" width="9.375" style="3" bestFit="1" customWidth="1"/>
    <col min="10" max="10" width="9.125" style="3" customWidth="1"/>
    <col min="11" max="12" width="9.375" style="3" bestFit="1" customWidth="1"/>
    <col min="13" max="16384" width="9.125" style="3" customWidth="1"/>
  </cols>
  <sheetData>
    <row r="1" spans="1:10" s="126" customFormat="1" ht="17.25">
      <c r="A1" s="100" t="s">
        <v>6</v>
      </c>
      <c r="B1" s="100" t="s">
        <v>107</v>
      </c>
      <c r="C1" s="124"/>
      <c r="D1" s="124"/>
      <c r="E1" s="125"/>
      <c r="F1" s="125"/>
      <c r="I1" s="127"/>
      <c r="J1" s="127"/>
    </row>
    <row r="2" spans="2:6" ht="13.5">
      <c r="B2" s="129"/>
      <c r="C2" s="130"/>
      <c r="D2" s="131"/>
      <c r="E2" s="131"/>
      <c r="F2" s="131"/>
    </row>
    <row r="3" spans="1:6" ht="27">
      <c r="A3" s="132" t="s">
        <v>3</v>
      </c>
      <c r="B3" s="16" t="s">
        <v>163</v>
      </c>
      <c r="C3" s="37" t="s">
        <v>1</v>
      </c>
      <c r="D3" s="40">
        <v>115</v>
      </c>
      <c r="E3" s="40"/>
      <c r="F3" s="40">
        <f aca="true" t="shared" si="0" ref="F3:F9">D3*E3</f>
        <v>0</v>
      </c>
    </row>
    <row r="4" spans="1:6" ht="13.5">
      <c r="A4" s="132"/>
      <c r="B4" s="16"/>
      <c r="C4" s="37"/>
      <c r="D4" s="40"/>
      <c r="E4" s="40"/>
      <c r="F4" s="40">
        <f t="shared" si="0"/>
        <v>0</v>
      </c>
    </row>
    <row r="5" spans="1:6" ht="54.75">
      <c r="A5" s="132" t="s">
        <v>4</v>
      </c>
      <c r="B5" s="16" t="s">
        <v>164</v>
      </c>
      <c r="C5" s="37" t="s">
        <v>36</v>
      </c>
      <c r="D5" s="40">
        <v>1</v>
      </c>
      <c r="E5" s="40"/>
      <c r="F5" s="40">
        <f t="shared" si="0"/>
        <v>0</v>
      </c>
    </row>
    <row r="6" spans="1:6" ht="13.5">
      <c r="A6" s="132"/>
      <c r="B6" s="16"/>
      <c r="C6" s="37"/>
      <c r="D6" s="40"/>
      <c r="E6" s="40"/>
      <c r="F6" s="40">
        <f t="shared" si="0"/>
        <v>0</v>
      </c>
    </row>
    <row r="7" spans="1:6" ht="27">
      <c r="A7" s="132" t="s">
        <v>5</v>
      </c>
      <c r="B7" s="16" t="s">
        <v>165</v>
      </c>
      <c r="C7" s="37" t="s">
        <v>1</v>
      </c>
      <c r="D7" s="40">
        <v>100</v>
      </c>
      <c r="E7" s="40"/>
      <c r="F7" s="40">
        <f t="shared" si="0"/>
        <v>0</v>
      </c>
    </row>
    <row r="8" spans="1:6" ht="13.5">
      <c r="A8" s="132"/>
      <c r="B8" s="16"/>
      <c r="C8" s="37"/>
      <c r="D8" s="40"/>
      <c r="E8" s="40"/>
      <c r="F8" s="40">
        <f t="shared" si="0"/>
        <v>0</v>
      </c>
    </row>
    <row r="9" spans="1:6" ht="41.25">
      <c r="A9" s="132" t="s">
        <v>6</v>
      </c>
      <c r="B9" s="16" t="s">
        <v>166</v>
      </c>
      <c r="C9" s="38" t="s">
        <v>36</v>
      </c>
      <c r="D9" s="40">
        <v>1</v>
      </c>
      <c r="E9" s="40"/>
      <c r="F9" s="40">
        <f t="shared" si="0"/>
        <v>0</v>
      </c>
    </row>
    <row r="10" spans="1:6" ht="13.5">
      <c r="A10" s="132"/>
      <c r="B10" s="16"/>
      <c r="C10" s="37"/>
      <c r="D10" s="40"/>
      <c r="E10" s="40"/>
      <c r="F10" s="40"/>
    </row>
    <row r="11" spans="1:6" ht="13.5">
      <c r="A11" s="132" t="s">
        <v>7</v>
      </c>
      <c r="B11" s="11" t="s">
        <v>108</v>
      </c>
      <c r="C11" s="38" t="s">
        <v>36</v>
      </c>
      <c r="D11" s="40">
        <v>1</v>
      </c>
      <c r="E11" s="42"/>
      <c r="F11" s="40">
        <f>D11*E11</f>
        <v>0</v>
      </c>
    </row>
    <row r="12" spans="1:6" ht="13.5">
      <c r="A12" s="132"/>
      <c r="B12" s="16"/>
      <c r="C12" s="37"/>
      <c r="D12" s="40"/>
      <c r="E12" s="40"/>
      <c r="F12" s="40">
        <f>D12*E12</f>
        <v>0</v>
      </c>
    </row>
    <row r="13" spans="1:6" ht="27">
      <c r="A13" s="132" t="s">
        <v>8</v>
      </c>
      <c r="B13" s="16" t="s">
        <v>167</v>
      </c>
      <c r="C13" s="37" t="s">
        <v>36</v>
      </c>
      <c r="D13" s="40">
        <v>1</v>
      </c>
      <c r="E13" s="40"/>
      <c r="F13" s="40">
        <f>D13*E13</f>
        <v>0</v>
      </c>
    </row>
    <row r="14" spans="1:6" ht="13.5">
      <c r="A14" s="132"/>
      <c r="B14" s="16"/>
      <c r="C14" s="37"/>
      <c r="D14" s="40"/>
      <c r="E14" s="40"/>
      <c r="F14" s="40">
        <f>D14*E14</f>
        <v>0</v>
      </c>
    </row>
    <row r="15" spans="1:6" ht="13.5">
      <c r="A15" s="132" t="s">
        <v>9</v>
      </c>
      <c r="B15" s="16" t="s">
        <v>111</v>
      </c>
      <c r="C15" s="37" t="s">
        <v>36</v>
      </c>
      <c r="D15" s="40">
        <v>1</v>
      </c>
      <c r="E15" s="40"/>
      <c r="F15" s="40">
        <f>D15*E15</f>
        <v>0</v>
      </c>
    </row>
    <row r="16" spans="1:6" ht="13.5">
      <c r="A16" s="132"/>
      <c r="B16" s="16"/>
      <c r="C16" s="37"/>
      <c r="D16" s="40"/>
      <c r="E16" s="40"/>
      <c r="F16" s="40"/>
    </row>
    <row r="17" spans="1:6" s="122" customFormat="1" ht="13.5">
      <c r="A17" s="133"/>
      <c r="B17" s="122" t="s">
        <v>107</v>
      </c>
      <c r="D17" s="134"/>
      <c r="E17" s="134"/>
      <c r="F17" s="135">
        <f>SUM(F3:F16)</f>
        <v>0</v>
      </c>
    </row>
    <row r="20" spans="1:4" ht="13.5">
      <c r="A20" s="132"/>
      <c r="C20" s="37"/>
      <c r="D20" s="136"/>
    </row>
    <row r="21" spans="1:4" ht="13.5">
      <c r="A21" s="132"/>
      <c r="C21" s="37"/>
      <c r="D21" s="136"/>
    </row>
    <row r="22" spans="1:4" ht="13.5">
      <c r="A22" s="132"/>
      <c r="C22" s="37"/>
      <c r="D22" s="1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showZeros="0" view="pageBreakPreview" zoomScaleSheetLayoutView="100" zoomScalePageLayoutView="0" workbookViewId="0" topLeftCell="A1">
      <pane ySplit="1" topLeftCell="A43" activePane="bottomLeft" state="frozen"/>
      <selection pane="topLeft" activeCell="A1" sqref="A1"/>
      <selection pane="bottomLeft" activeCell="F55" sqref="F55"/>
    </sheetView>
  </sheetViews>
  <sheetFormatPr defaultColWidth="9.125" defaultRowHeight="12.75"/>
  <cols>
    <col min="1" max="1" width="5.50390625" style="98" customWidth="1"/>
    <col min="2" max="2" width="48.125" style="3" customWidth="1"/>
    <col min="3" max="3" width="7.625" style="37" customWidth="1"/>
    <col min="4" max="4" width="9.50390625" style="37" bestFit="1" customWidth="1"/>
    <col min="5" max="5" width="12.00390625" style="40" bestFit="1" customWidth="1"/>
    <col min="6" max="6" width="12.50390625" style="137" customWidth="1"/>
    <col min="7" max="16384" width="9.125" style="1" customWidth="1"/>
  </cols>
  <sheetData>
    <row r="1" spans="1:6" s="147" customFormat="1" ht="26.25">
      <c r="A1" s="104" t="s">
        <v>6</v>
      </c>
      <c r="B1" s="104" t="s">
        <v>113</v>
      </c>
      <c r="C1" s="37"/>
      <c r="D1" s="33" t="s">
        <v>126</v>
      </c>
      <c r="E1" s="148" t="s">
        <v>127</v>
      </c>
      <c r="F1" s="148" t="s">
        <v>128</v>
      </c>
    </row>
    <row r="2" spans="1:2" ht="17.25">
      <c r="A2" s="100"/>
      <c r="B2" s="100"/>
    </row>
    <row r="3" spans="1:5" ht="12.75">
      <c r="A3" s="24"/>
      <c r="B3" s="1" t="s">
        <v>35</v>
      </c>
      <c r="C3" s="32"/>
      <c r="D3" s="32"/>
      <c r="E3" s="137"/>
    </row>
    <row r="4" spans="1:5" ht="12.75">
      <c r="A4" s="24"/>
      <c r="B4" s="20" t="s">
        <v>25</v>
      </c>
      <c r="C4" s="32"/>
      <c r="D4" s="32"/>
      <c r="E4" s="137"/>
    </row>
    <row r="5" spans="1:5" ht="12.75">
      <c r="A5" s="24"/>
      <c r="B5" s="20"/>
      <c r="C5" s="32"/>
      <c r="D5" s="32"/>
      <c r="E5" s="137"/>
    </row>
    <row r="6" spans="2:3" ht="13.5">
      <c r="B6" s="26"/>
      <c r="C6" s="32"/>
    </row>
    <row r="7" spans="1:6" ht="132">
      <c r="A7" s="30" t="s">
        <v>3</v>
      </c>
      <c r="B7" s="26" t="s">
        <v>178</v>
      </c>
      <c r="C7" s="32" t="s">
        <v>1</v>
      </c>
      <c r="D7" s="32">
        <v>15</v>
      </c>
      <c r="E7" s="137"/>
      <c r="F7" s="137">
        <f>E7*D7</f>
        <v>0</v>
      </c>
    </row>
    <row r="8" spans="1:5" ht="12.75">
      <c r="A8" s="30"/>
      <c r="B8" s="26"/>
      <c r="C8" s="32"/>
      <c r="D8" s="32"/>
      <c r="E8" s="137"/>
    </row>
    <row r="9" spans="1:6" ht="132">
      <c r="A9" s="30" t="s">
        <v>4</v>
      </c>
      <c r="B9" s="26" t="s">
        <v>170</v>
      </c>
      <c r="C9" s="32" t="s">
        <v>1</v>
      </c>
      <c r="D9" s="32">
        <v>33</v>
      </c>
      <c r="E9" s="137"/>
      <c r="F9" s="137">
        <f>E9*D9</f>
        <v>0</v>
      </c>
    </row>
    <row r="10" spans="1:5" ht="12.75">
      <c r="A10" s="30"/>
      <c r="B10" s="26"/>
      <c r="C10" s="32"/>
      <c r="D10" s="32"/>
      <c r="E10" s="137"/>
    </row>
    <row r="11" spans="1:6" ht="132">
      <c r="A11" s="30" t="s">
        <v>5</v>
      </c>
      <c r="B11" s="26" t="s">
        <v>171</v>
      </c>
      <c r="C11" s="32" t="s">
        <v>1</v>
      </c>
      <c r="D11" s="32">
        <v>42</v>
      </c>
      <c r="E11" s="137"/>
      <c r="F11" s="137">
        <f>E11*D11</f>
        <v>0</v>
      </c>
    </row>
    <row r="12" spans="1:5" ht="12.75">
      <c r="A12" s="30"/>
      <c r="B12" s="26"/>
      <c r="C12" s="32"/>
      <c r="D12" s="32"/>
      <c r="E12" s="137"/>
    </row>
    <row r="13" spans="1:6" ht="132">
      <c r="A13" s="30" t="s">
        <v>6</v>
      </c>
      <c r="B13" s="26" t="s">
        <v>172</v>
      </c>
      <c r="C13" s="32" t="s">
        <v>1</v>
      </c>
      <c r="D13" s="32">
        <v>33</v>
      </c>
      <c r="E13" s="137"/>
      <c r="F13" s="137">
        <f>E13*D13</f>
        <v>0</v>
      </c>
    </row>
    <row r="14" spans="1:5" ht="12.75">
      <c r="A14" s="30"/>
      <c r="B14" s="26"/>
      <c r="C14" s="32"/>
      <c r="D14" s="32"/>
      <c r="E14" s="137"/>
    </row>
    <row r="15" spans="1:6" ht="132">
      <c r="A15" s="30" t="s">
        <v>7</v>
      </c>
      <c r="B15" s="26" t="s">
        <v>173</v>
      </c>
      <c r="C15" s="32" t="s">
        <v>1</v>
      </c>
      <c r="D15" s="32">
        <v>24</v>
      </c>
      <c r="E15" s="137"/>
      <c r="F15" s="137">
        <f>E15*D15</f>
        <v>0</v>
      </c>
    </row>
    <row r="16" spans="1:5" ht="12.75">
      <c r="A16" s="30"/>
      <c r="B16" s="26"/>
      <c r="C16" s="32"/>
      <c r="D16" s="32"/>
      <c r="E16" s="137"/>
    </row>
    <row r="17" spans="1:6" ht="132">
      <c r="A17" s="30" t="s">
        <v>8</v>
      </c>
      <c r="B17" s="26" t="s">
        <v>174</v>
      </c>
      <c r="C17" s="32" t="s">
        <v>1</v>
      </c>
      <c r="D17" s="32">
        <v>35</v>
      </c>
      <c r="E17" s="137"/>
      <c r="F17" s="137">
        <f>E17*D17</f>
        <v>0</v>
      </c>
    </row>
    <row r="18" spans="1:5" ht="12.75">
      <c r="A18" s="30"/>
      <c r="B18" s="26"/>
      <c r="C18" s="32"/>
      <c r="D18" s="32"/>
      <c r="E18" s="137"/>
    </row>
    <row r="19" spans="1:6" ht="132">
      <c r="A19" s="30" t="s">
        <v>9</v>
      </c>
      <c r="B19" s="26" t="s">
        <v>175</v>
      </c>
      <c r="C19" s="32" t="s">
        <v>1</v>
      </c>
      <c r="D19" s="32">
        <v>60</v>
      </c>
      <c r="E19" s="137"/>
      <c r="F19" s="137">
        <f>E19*D19</f>
        <v>0</v>
      </c>
    </row>
    <row r="20" spans="1:5" ht="12.75">
      <c r="A20" s="30"/>
      <c r="B20" s="26"/>
      <c r="C20" s="32"/>
      <c r="D20" s="32"/>
      <c r="E20" s="137"/>
    </row>
    <row r="21" spans="1:6" ht="132">
      <c r="A21" s="30" t="s">
        <v>10</v>
      </c>
      <c r="B21" s="26" t="s">
        <v>176</v>
      </c>
      <c r="C21" s="32" t="s">
        <v>1</v>
      </c>
      <c r="D21" s="32">
        <v>134</v>
      </c>
      <c r="E21" s="137"/>
      <c r="F21" s="137">
        <f>E21*D21</f>
        <v>0</v>
      </c>
    </row>
    <row r="22" spans="1:5" ht="12.75">
      <c r="A22" s="30"/>
      <c r="B22" s="26"/>
      <c r="C22" s="32"/>
      <c r="D22" s="32"/>
      <c r="E22" s="137"/>
    </row>
    <row r="23" spans="1:6" ht="132">
      <c r="A23" s="30" t="s">
        <v>11</v>
      </c>
      <c r="B23" s="26" t="s">
        <v>179</v>
      </c>
      <c r="C23" s="32" t="s">
        <v>1</v>
      </c>
      <c r="D23" s="32">
        <v>55</v>
      </c>
      <c r="E23" s="137"/>
      <c r="F23" s="137">
        <f>E23*D23</f>
        <v>0</v>
      </c>
    </row>
    <row r="24" spans="1:5" ht="12.75">
      <c r="A24" s="30"/>
      <c r="B24" s="101"/>
      <c r="C24" s="32"/>
      <c r="D24" s="32"/>
      <c r="E24" s="137"/>
    </row>
    <row r="25" spans="1:6" ht="78.75">
      <c r="A25" s="30" t="s">
        <v>12</v>
      </c>
      <c r="B25" s="101" t="s">
        <v>98</v>
      </c>
      <c r="C25" s="32" t="s">
        <v>0</v>
      </c>
      <c r="D25" s="32">
        <v>12</v>
      </c>
      <c r="E25" s="137"/>
      <c r="F25" s="137">
        <f>E25*D25</f>
        <v>0</v>
      </c>
    </row>
    <row r="26" spans="1:5" ht="12.75">
      <c r="A26" s="30"/>
      <c r="B26" s="101"/>
      <c r="C26" s="32"/>
      <c r="D26" s="32"/>
      <c r="E26" s="137"/>
    </row>
    <row r="27" spans="1:6" ht="78.75">
      <c r="A27" s="30" t="s">
        <v>13</v>
      </c>
      <c r="B27" s="101" t="s">
        <v>95</v>
      </c>
      <c r="C27" s="32" t="s">
        <v>0</v>
      </c>
      <c r="D27" s="32">
        <v>1</v>
      </c>
      <c r="E27" s="137"/>
      <c r="F27" s="137">
        <f>E27*D27</f>
        <v>0</v>
      </c>
    </row>
    <row r="28" spans="1:5" ht="12.75">
      <c r="A28" s="30"/>
      <c r="B28" s="101"/>
      <c r="C28" s="32"/>
      <c r="D28" s="32"/>
      <c r="E28" s="137"/>
    </row>
    <row r="29" spans="1:6" ht="39">
      <c r="A29" s="30" t="s">
        <v>14</v>
      </c>
      <c r="B29" s="102" t="s">
        <v>177</v>
      </c>
      <c r="C29" s="32" t="s">
        <v>0</v>
      </c>
      <c r="D29" s="32">
        <v>1</v>
      </c>
      <c r="E29" s="137"/>
      <c r="F29" s="137">
        <f>E29*D29</f>
        <v>0</v>
      </c>
    </row>
    <row r="30" spans="1:5" ht="12.75">
      <c r="A30" s="30"/>
      <c r="B30" s="101"/>
      <c r="C30" s="32"/>
      <c r="D30" s="32"/>
      <c r="E30" s="137"/>
    </row>
    <row r="31" spans="1:5" ht="12.75">
      <c r="A31" s="30" t="s">
        <v>39</v>
      </c>
      <c r="B31" s="26" t="s">
        <v>22</v>
      </c>
      <c r="C31" s="32"/>
      <c r="D31" s="32"/>
      <c r="E31" s="137"/>
    </row>
    <row r="32" spans="1:6" ht="15" customHeight="1">
      <c r="A32" s="30"/>
      <c r="B32" s="25" t="s">
        <v>92</v>
      </c>
      <c r="C32" s="33" t="s">
        <v>1</v>
      </c>
      <c r="D32" s="33">
        <v>1100</v>
      </c>
      <c r="E32" s="137"/>
      <c r="F32" s="137">
        <f>E32*D32</f>
        <v>0</v>
      </c>
    </row>
    <row r="33" spans="1:6" ht="15" customHeight="1">
      <c r="A33" s="30"/>
      <c r="B33" s="25" t="s">
        <v>93</v>
      </c>
      <c r="C33" s="33" t="s">
        <v>1</v>
      </c>
      <c r="D33" s="33">
        <v>2100</v>
      </c>
      <c r="E33" s="137"/>
      <c r="F33" s="137">
        <f>E33*D33</f>
        <v>0</v>
      </c>
    </row>
    <row r="34" spans="1:6" ht="15" customHeight="1">
      <c r="A34" s="30"/>
      <c r="B34" s="25"/>
      <c r="C34" s="33"/>
      <c r="D34" s="33"/>
      <c r="E34" s="137"/>
      <c r="F34" s="137">
        <f aca="true" t="shared" si="0" ref="F34:F41">E34*D34</f>
        <v>0</v>
      </c>
    </row>
    <row r="35" spans="1:6" ht="12.75">
      <c r="A35" s="22" t="s">
        <v>40</v>
      </c>
      <c r="B35" s="25" t="s">
        <v>27</v>
      </c>
      <c r="C35" s="32" t="s">
        <v>1</v>
      </c>
      <c r="D35" s="32">
        <v>450</v>
      </c>
      <c r="E35" s="137"/>
      <c r="F35" s="137">
        <f t="shared" si="0"/>
        <v>0</v>
      </c>
    </row>
    <row r="36" spans="1:6" ht="12.75">
      <c r="A36" s="22"/>
      <c r="B36" s="1"/>
      <c r="C36" s="32"/>
      <c r="D36" s="32"/>
      <c r="E36" s="137"/>
      <c r="F36" s="137">
        <f t="shared" si="0"/>
        <v>0</v>
      </c>
    </row>
    <row r="37" spans="1:6" ht="15" customHeight="1">
      <c r="A37" s="22" t="s">
        <v>51</v>
      </c>
      <c r="B37" s="25" t="s">
        <v>48</v>
      </c>
      <c r="C37" s="33" t="s">
        <v>1</v>
      </c>
      <c r="D37" s="33">
        <v>500</v>
      </c>
      <c r="E37" s="148"/>
      <c r="F37" s="137">
        <f t="shared" si="0"/>
        <v>0</v>
      </c>
    </row>
    <row r="38" spans="1:6" ht="15" customHeight="1">
      <c r="A38" s="22"/>
      <c r="B38" s="25"/>
      <c r="C38" s="33"/>
      <c r="D38" s="33"/>
      <c r="E38" s="148"/>
      <c r="F38" s="137">
        <f t="shared" si="0"/>
        <v>0</v>
      </c>
    </row>
    <row r="39" spans="1:6" ht="15" customHeight="1">
      <c r="A39" s="22" t="s">
        <v>52</v>
      </c>
      <c r="B39" s="25" t="s">
        <v>49</v>
      </c>
      <c r="C39" s="33" t="s">
        <v>0</v>
      </c>
      <c r="D39" s="33">
        <v>75</v>
      </c>
      <c r="E39" s="148"/>
      <c r="F39" s="137">
        <f t="shared" si="0"/>
        <v>0</v>
      </c>
    </row>
    <row r="40" spans="1:6" ht="15" customHeight="1">
      <c r="A40" s="22"/>
      <c r="B40" s="25"/>
      <c r="C40" s="33"/>
      <c r="D40" s="33"/>
      <c r="E40" s="148"/>
      <c r="F40" s="137">
        <f t="shared" si="0"/>
        <v>0</v>
      </c>
    </row>
    <row r="41" spans="1:6" ht="39">
      <c r="A41" s="22" t="s">
        <v>53</v>
      </c>
      <c r="B41" s="25" t="s">
        <v>99</v>
      </c>
      <c r="C41" s="33" t="s">
        <v>36</v>
      </c>
      <c r="D41" s="33">
        <v>1</v>
      </c>
      <c r="E41" s="148"/>
      <c r="F41" s="137">
        <f t="shared" si="0"/>
        <v>0</v>
      </c>
    </row>
    <row r="42" spans="1:5" ht="19.5" customHeight="1">
      <c r="A42" s="22"/>
      <c r="B42" s="25"/>
      <c r="C42" s="33"/>
      <c r="D42" s="33"/>
      <c r="E42" s="137"/>
    </row>
    <row r="43" spans="1:6" ht="39">
      <c r="A43" s="22" t="s">
        <v>54</v>
      </c>
      <c r="B43" s="25" t="s">
        <v>90</v>
      </c>
      <c r="C43" s="33" t="s">
        <v>36</v>
      </c>
      <c r="D43" s="33">
        <v>1</v>
      </c>
      <c r="E43" s="137"/>
      <c r="F43" s="137">
        <f>E43*D43</f>
        <v>0</v>
      </c>
    </row>
    <row r="44" spans="1:5" ht="12.75">
      <c r="A44" s="22"/>
      <c r="B44" s="25"/>
      <c r="C44" s="33"/>
      <c r="D44" s="33"/>
      <c r="E44" s="137"/>
    </row>
    <row r="45" spans="1:6" ht="26.25">
      <c r="A45" s="22" t="s">
        <v>55</v>
      </c>
      <c r="B45" s="25" t="s">
        <v>180</v>
      </c>
      <c r="C45" s="33" t="s">
        <v>36</v>
      </c>
      <c r="D45" s="33">
        <v>1</v>
      </c>
      <c r="E45" s="137"/>
      <c r="F45" s="137">
        <f>E45*D45</f>
        <v>0</v>
      </c>
    </row>
    <row r="46" spans="1:5" ht="12.75">
      <c r="A46" s="22"/>
      <c r="B46" s="25"/>
      <c r="C46" s="33"/>
      <c r="D46" s="33"/>
      <c r="E46" s="137"/>
    </row>
    <row r="47" spans="1:6" ht="26.25">
      <c r="A47" s="22" t="s">
        <v>56</v>
      </c>
      <c r="B47" s="25" t="s">
        <v>94</v>
      </c>
      <c r="C47" s="33" t="s">
        <v>36</v>
      </c>
      <c r="D47" s="33">
        <v>1</v>
      </c>
      <c r="E47" s="137"/>
      <c r="F47" s="137">
        <f>E47*D47</f>
        <v>0</v>
      </c>
    </row>
    <row r="48" spans="1:5" ht="15" customHeight="1">
      <c r="A48" s="22"/>
      <c r="B48" s="25"/>
      <c r="C48" s="33"/>
      <c r="D48" s="33"/>
      <c r="E48" s="137"/>
    </row>
    <row r="49" spans="1:6" ht="26.25">
      <c r="A49" s="22" t="s">
        <v>57</v>
      </c>
      <c r="B49" s="25" t="s">
        <v>37</v>
      </c>
      <c r="C49" s="33" t="s">
        <v>36</v>
      </c>
      <c r="D49" s="33">
        <v>1</v>
      </c>
      <c r="E49" s="137"/>
      <c r="F49" s="137">
        <f>E49*D49</f>
        <v>0</v>
      </c>
    </row>
    <row r="50" spans="1:5" ht="12.75">
      <c r="A50" s="22"/>
      <c r="B50" s="101"/>
      <c r="C50" s="32"/>
      <c r="D50" s="32"/>
      <c r="E50" s="137"/>
    </row>
    <row r="51" spans="1:6" ht="12.75">
      <c r="A51" s="22" t="s">
        <v>81</v>
      </c>
      <c r="B51" s="101" t="s">
        <v>38</v>
      </c>
      <c r="C51" s="32" t="s">
        <v>36</v>
      </c>
      <c r="D51" s="32">
        <v>1</v>
      </c>
      <c r="E51" s="137"/>
      <c r="F51" s="137">
        <f>E51*D51</f>
        <v>0</v>
      </c>
    </row>
    <row r="52" spans="1:5" ht="12.75">
      <c r="A52" s="22"/>
      <c r="B52" s="1"/>
      <c r="C52" s="32"/>
      <c r="D52" s="32"/>
      <c r="E52" s="137"/>
    </row>
    <row r="53" spans="1:6" ht="12.75">
      <c r="A53" s="22" t="s">
        <v>114</v>
      </c>
      <c r="B53" s="26" t="s">
        <v>26</v>
      </c>
      <c r="C53" s="32" t="s">
        <v>2</v>
      </c>
      <c r="D53" s="32">
        <v>3</v>
      </c>
      <c r="E53" s="137">
        <f>SUM(F1:F51)</f>
        <v>0</v>
      </c>
      <c r="F53" s="137">
        <f>E53*D53/100</f>
        <v>0</v>
      </c>
    </row>
    <row r="54" spans="1:5" ht="13.5" thickBot="1">
      <c r="A54" s="103"/>
      <c r="B54" s="27"/>
      <c r="C54" s="34"/>
      <c r="D54" s="34"/>
      <c r="E54" s="149"/>
    </row>
    <row r="55" spans="1:6" ht="12.75">
      <c r="A55" s="30" t="s">
        <v>15</v>
      </c>
      <c r="B55" s="1"/>
      <c r="C55" s="32"/>
      <c r="D55" s="32"/>
      <c r="E55" s="137"/>
      <c r="F55" s="150">
        <f>SUM(F1:F53)</f>
        <v>0</v>
      </c>
    </row>
    <row r="56" spans="1:2" ht="13.5">
      <c r="A56" s="8"/>
      <c r="B56" s="7"/>
    </row>
    <row r="58" spans="1:2" ht="13.5">
      <c r="A58" s="8"/>
      <c r="B58" s="7"/>
    </row>
  </sheetData>
  <sheetProtection/>
  <printOptions/>
  <pageMargins left="0.7" right="0.7" top="0.75" bottom="0.75" header="0.3" footer="0.3"/>
  <pageSetup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showZeros="0" view="pageBreakPreview" zoomScaleSheetLayoutView="100" zoomScalePageLayoutView="0" workbookViewId="0" topLeftCell="A21">
      <selection activeCell="F29" sqref="F29"/>
    </sheetView>
  </sheetViews>
  <sheetFormatPr defaultColWidth="9.00390625" defaultRowHeight="12.75"/>
  <cols>
    <col min="1" max="1" width="5.50390625" style="98" customWidth="1"/>
    <col min="2" max="2" width="48.125" style="3" customWidth="1"/>
    <col min="3" max="3" width="7.625" style="37" customWidth="1"/>
    <col min="4" max="4" width="7.125" style="37" customWidth="1"/>
    <col min="5" max="5" width="9.50390625" style="18" bestFit="1" customWidth="1"/>
    <col min="6" max="6" width="17.50390625" style="18" bestFit="1" customWidth="1"/>
  </cols>
  <sheetData>
    <row r="1" spans="1:2" ht="17.25">
      <c r="A1" s="100" t="s">
        <v>8</v>
      </c>
      <c r="B1" s="100" t="s">
        <v>119</v>
      </c>
    </row>
    <row r="2" spans="1:2" ht="17.25">
      <c r="A2" s="100"/>
      <c r="B2" s="100"/>
    </row>
    <row r="3" ht="13.5">
      <c r="B3" s="3" t="s">
        <v>35</v>
      </c>
    </row>
    <row r="4" ht="13.5">
      <c r="B4" s="9" t="s">
        <v>25</v>
      </c>
    </row>
    <row r="5" ht="13.5">
      <c r="B5" s="9"/>
    </row>
    <row r="6" spans="1:6" s="1" customFormat="1" ht="151.5">
      <c r="A6" s="8" t="s">
        <v>3</v>
      </c>
      <c r="B6" s="7" t="s">
        <v>123</v>
      </c>
      <c r="C6" s="37" t="s">
        <v>1</v>
      </c>
      <c r="D6" s="37">
        <v>380</v>
      </c>
      <c r="E6" s="18"/>
      <c r="F6" s="18">
        <f>D6*E6</f>
        <v>0</v>
      </c>
    </row>
    <row r="7" spans="1:6" ht="13.5">
      <c r="A7" s="106"/>
      <c r="B7" s="16"/>
      <c r="F7" s="18">
        <f>D7*E7</f>
        <v>0</v>
      </c>
    </row>
    <row r="8" spans="1:6" ht="82.5">
      <c r="A8" s="8" t="s">
        <v>4</v>
      </c>
      <c r="B8" s="16" t="s">
        <v>168</v>
      </c>
      <c r="C8" s="37" t="s">
        <v>0</v>
      </c>
      <c r="D8" s="37">
        <v>7</v>
      </c>
      <c r="F8" s="18">
        <f>D8*E8</f>
        <v>0</v>
      </c>
    </row>
    <row r="9" spans="1:2" ht="13.5">
      <c r="A9" s="8"/>
      <c r="B9" s="16"/>
    </row>
    <row r="10" spans="1:6" ht="13.5">
      <c r="A10" s="106" t="s">
        <v>5</v>
      </c>
      <c r="B10" s="7" t="s">
        <v>120</v>
      </c>
      <c r="F10" s="18">
        <f>D10*E10</f>
        <v>0</v>
      </c>
    </row>
    <row r="11" spans="1:6" ht="13.5">
      <c r="A11" s="11"/>
      <c r="B11" s="11" t="s">
        <v>169</v>
      </c>
      <c r="C11" s="38" t="s">
        <v>1</v>
      </c>
      <c r="D11" s="38">
        <v>395</v>
      </c>
      <c r="F11" s="18">
        <f>D11*E11</f>
        <v>0</v>
      </c>
    </row>
    <row r="12" spans="1:6" ht="13.5">
      <c r="A12" s="11"/>
      <c r="B12" s="11"/>
      <c r="C12" s="38"/>
      <c r="D12" s="38"/>
      <c r="F12" s="18">
        <f>D12*E12</f>
        <v>0</v>
      </c>
    </row>
    <row r="13" spans="1:6" ht="41.25">
      <c r="A13" s="11" t="s">
        <v>6</v>
      </c>
      <c r="B13" s="11" t="s">
        <v>124</v>
      </c>
      <c r="C13" s="38" t="s">
        <v>0</v>
      </c>
      <c r="D13" s="38">
        <v>1</v>
      </c>
      <c r="F13" s="18">
        <f>D13*E13</f>
        <v>0</v>
      </c>
    </row>
    <row r="14" spans="1:4" ht="13.5">
      <c r="A14" s="11"/>
      <c r="B14" s="11"/>
      <c r="C14" s="38"/>
      <c r="D14" s="38"/>
    </row>
    <row r="15" spans="1:6" ht="13.5">
      <c r="A15" s="106" t="s">
        <v>7</v>
      </c>
      <c r="B15" s="11" t="s">
        <v>121</v>
      </c>
      <c r="C15" s="37" t="s">
        <v>1</v>
      </c>
      <c r="D15" s="37">
        <v>390</v>
      </c>
      <c r="F15" s="18">
        <f>D15*E15</f>
        <v>0</v>
      </c>
    </row>
    <row r="16" ht="13.5">
      <c r="F16" s="18">
        <f>D16*E16</f>
        <v>0</v>
      </c>
    </row>
    <row r="17" spans="1:6" ht="13.5">
      <c r="A17" s="11" t="s">
        <v>8</v>
      </c>
      <c r="B17" s="11" t="s">
        <v>48</v>
      </c>
      <c r="C17" s="38" t="s">
        <v>1</v>
      </c>
      <c r="D17" s="38">
        <v>410</v>
      </c>
      <c r="F17" s="18">
        <f>D17*E17</f>
        <v>0</v>
      </c>
    </row>
    <row r="18" spans="1:6" ht="13.5">
      <c r="A18" s="11"/>
      <c r="B18" s="11"/>
      <c r="C18" s="38"/>
      <c r="D18" s="38"/>
      <c r="F18" s="18">
        <f>D18*E18</f>
        <v>0</v>
      </c>
    </row>
    <row r="19" spans="1:6" ht="13.5">
      <c r="A19" s="106" t="s">
        <v>9</v>
      </c>
      <c r="B19" s="11" t="s">
        <v>49</v>
      </c>
      <c r="C19" s="38" t="s">
        <v>0</v>
      </c>
      <c r="D19" s="38">
        <v>35</v>
      </c>
      <c r="F19" s="18">
        <f>D19*E19</f>
        <v>0</v>
      </c>
    </row>
    <row r="20" spans="1:6" s="146" customFormat="1" ht="13.5">
      <c r="A20" s="11"/>
      <c r="B20" s="11"/>
      <c r="C20" s="38"/>
      <c r="D20" s="38"/>
      <c r="E20" s="18"/>
      <c r="F20" s="18"/>
    </row>
    <row r="21" spans="1:6" s="146" customFormat="1" ht="27">
      <c r="A21" s="106" t="s">
        <v>10</v>
      </c>
      <c r="B21" s="11" t="s">
        <v>37</v>
      </c>
      <c r="C21" s="144" t="s">
        <v>36</v>
      </c>
      <c r="D21" s="38">
        <v>1</v>
      </c>
      <c r="E21" s="54"/>
      <c r="F21" s="18">
        <f>D21*E21</f>
        <v>0</v>
      </c>
    </row>
    <row r="22" spans="1:6" s="146" customFormat="1" ht="13.5">
      <c r="A22" s="106"/>
      <c r="B22" s="11"/>
      <c r="C22" s="144"/>
      <c r="D22" s="38"/>
      <c r="E22" s="54"/>
      <c r="F22" s="18">
        <f>D22*E22</f>
        <v>0</v>
      </c>
    </row>
    <row r="23" spans="1:6" s="3" customFormat="1" ht="27">
      <c r="A23" s="11" t="s">
        <v>11</v>
      </c>
      <c r="B23" s="11" t="s">
        <v>125</v>
      </c>
      <c r="C23" s="38" t="s">
        <v>36</v>
      </c>
      <c r="D23" s="38">
        <v>1</v>
      </c>
      <c r="E23" s="54"/>
      <c r="F23" s="18">
        <f>D23*E23</f>
        <v>0</v>
      </c>
    </row>
    <row r="24" spans="1:6" s="146" customFormat="1" ht="13.5">
      <c r="A24" s="11"/>
      <c r="B24" s="16"/>
      <c r="C24" s="145"/>
      <c r="D24" s="37"/>
      <c r="E24" s="54"/>
      <c r="F24" s="18">
        <f>D24*E24</f>
        <v>0</v>
      </c>
    </row>
    <row r="25" spans="1:6" s="146" customFormat="1" ht="27">
      <c r="A25" s="106" t="s">
        <v>12</v>
      </c>
      <c r="B25" s="16" t="s">
        <v>38</v>
      </c>
      <c r="C25" s="145" t="s">
        <v>36</v>
      </c>
      <c r="D25" s="37">
        <v>1</v>
      </c>
      <c r="E25" s="54"/>
      <c r="F25" s="18">
        <f>D25*E25</f>
        <v>0</v>
      </c>
    </row>
    <row r="26" spans="1:6" s="146" customFormat="1" ht="13.5">
      <c r="A26" s="106"/>
      <c r="B26" s="3"/>
      <c r="C26" s="37"/>
      <c r="D26" s="37"/>
      <c r="E26" s="18"/>
      <c r="F26" s="18">
        <v>0</v>
      </c>
    </row>
    <row r="27" spans="1:6" s="146" customFormat="1" ht="13.5">
      <c r="A27" s="11" t="s">
        <v>13</v>
      </c>
      <c r="B27" s="7" t="s">
        <v>26</v>
      </c>
      <c r="C27" s="37" t="s">
        <v>2</v>
      </c>
      <c r="D27" s="37">
        <v>3</v>
      </c>
      <c r="E27" s="18"/>
      <c r="F27" s="18">
        <f>SUM(F7:F25)*D27/100</f>
        <v>0</v>
      </c>
    </row>
    <row r="28" spans="1:6" s="146" customFormat="1" ht="13.5">
      <c r="A28" s="11"/>
      <c r="B28" s="7"/>
      <c r="C28" s="37"/>
      <c r="D28" s="37"/>
      <c r="E28" s="18"/>
      <c r="F28" s="18"/>
    </row>
    <row r="29" spans="1:6" ht="13.5">
      <c r="A29" s="8" t="s">
        <v>15</v>
      </c>
      <c r="F29" s="18">
        <f>SUM(F1:F28)</f>
        <v>0</v>
      </c>
    </row>
    <row r="30" spans="1:2" ht="13.5">
      <c r="A30" s="8"/>
      <c r="B30" s="7"/>
    </row>
    <row r="32" spans="1:2" ht="13.5">
      <c r="A32" s="8"/>
      <c r="B32" s="7"/>
    </row>
  </sheetData>
  <sheetProtection/>
  <printOptions/>
  <pageMargins left="0.7" right="0.7" top="0.75" bottom="0.75" header="0.3" footer="0.3"/>
  <pageSetup horizontalDpi="600" verticalDpi="600" orientation="portrait" paperSize="124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Branko</cp:lastModifiedBy>
  <cp:lastPrinted>2020-06-18T12:36:51Z</cp:lastPrinted>
  <dcterms:created xsi:type="dcterms:W3CDTF">2003-07-04T07:01:33Z</dcterms:created>
  <dcterms:modified xsi:type="dcterms:W3CDTF">2021-05-12T10:46:30Z</dcterms:modified>
  <cp:category/>
  <cp:version/>
  <cp:contentType/>
  <cp:contentStatus/>
</cp:coreProperties>
</file>