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tanja\Vodovodi Brkini\2022 RAZPIS\SKLOP 3 in 4\BC\PIDI EL\"/>
    </mc:Choice>
  </mc:AlternateContent>
  <xr:revisionPtr revIDLastSave="0" documentId="13_ncr:1_{5F38F4F5-4072-4B40-9FFB-ED0CF040F349}" xr6:coauthVersionLast="47" xr6:coauthVersionMax="47" xr10:uidLastSave="{00000000-0000-0000-0000-000000000000}"/>
  <bookViews>
    <workbookView xWindow="-120" yWindow="-120" windowWidth="38640" windowHeight="21240" tabRatio="661" xr2:uid="{00000000-000D-0000-FFFF-FFFF00000000}"/>
  </bookViews>
  <sheets>
    <sheet name="Rekapitulacija " sheetId="1" r:id="rId1"/>
    <sheet name="ČP Zajelše" sheetId="13" r:id="rId2"/>
  </sheets>
  <definedNames>
    <definedName name="_xlnm.Print_Area" localSheetId="0">'Rekapitulacija '!$A$2:$E$31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636" i="13" l="1"/>
  <c r="G636" i="13" s="1"/>
  <c r="G639" i="13"/>
  <c r="G645" i="13" l="1"/>
  <c r="B15" i="13" l="1"/>
  <c r="F615" i="13"/>
  <c r="F616" i="13" s="1"/>
  <c r="F620" i="13"/>
  <c r="F621" i="13"/>
  <c r="F622" i="13"/>
  <c r="F623" i="13"/>
  <c r="F624" i="13"/>
  <c r="F625" i="13"/>
  <c r="F626" i="13"/>
  <c r="F627" i="13"/>
  <c r="F628" i="13"/>
  <c r="F619" i="13"/>
  <c r="F611" i="13"/>
  <c r="F593" i="13"/>
  <c r="F594" i="13"/>
  <c r="F595" i="13"/>
  <c r="F596" i="13"/>
  <c r="F597" i="13"/>
  <c r="F598" i="13"/>
  <c r="F599" i="13"/>
  <c r="F600" i="13"/>
  <c r="F601" i="13"/>
  <c r="F602" i="13"/>
  <c r="F603" i="13"/>
  <c r="F604" i="13"/>
  <c r="F605" i="13"/>
  <c r="F606" i="13"/>
  <c r="F607" i="13"/>
  <c r="F608" i="13"/>
  <c r="F609" i="13"/>
  <c r="F610" i="13"/>
  <c r="F592" i="13"/>
  <c r="F612" i="13" l="1"/>
  <c r="F629" i="13"/>
  <c r="F631" i="13" s="1"/>
  <c r="F15" i="13" s="1"/>
  <c r="F233" i="13"/>
  <c r="F230" i="13"/>
  <c r="F227" i="13"/>
  <c r="F224" i="13"/>
  <c r="F577" i="13" l="1"/>
  <c r="F585" i="13" l="1"/>
  <c r="F583" i="13"/>
  <c r="F581" i="13"/>
  <c r="F575" i="13"/>
  <c r="F573" i="13"/>
  <c r="F571" i="13"/>
  <c r="F568" i="13"/>
  <c r="F566" i="13"/>
  <c r="F564" i="13"/>
  <c r="F556" i="13"/>
  <c r="F554" i="13"/>
  <c r="F552" i="13"/>
  <c r="F550" i="13"/>
  <c r="F548" i="13"/>
  <c r="F546" i="13"/>
  <c r="F544" i="13"/>
  <c r="F542" i="13"/>
  <c r="F540" i="13"/>
  <c r="F538" i="13"/>
  <c r="F536" i="13"/>
  <c r="F534" i="13"/>
  <c r="F532" i="13"/>
  <c r="F530" i="13"/>
  <c r="F528" i="13"/>
  <c r="F526" i="13"/>
  <c r="F524" i="13"/>
  <c r="F522" i="13"/>
  <c r="F520" i="13"/>
  <c r="F518" i="13"/>
  <c r="F516" i="13"/>
  <c r="F514" i="13"/>
  <c r="F512" i="13"/>
  <c r="F510" i="13"/>
  <c r="F508" i="13"/>
  <c r="F506" i="13"/>
  <c r="F504" i="13"/>
  <c r="F502" i="13"/>
  <c r="F500" i="13"/>
  <c r="F498" i="13"/>
  <c r="F496" i="13"/>
  <c r="F494" i="13"/>
  <c r="F492" i="13"/>
  <c r="F490" i="13"/>
  <c r="F487" i="13"/>
  <c r="F485" i="13"/>
  <c r="F483" i="13"/>
  <c r="F480" i="13"/>
  <c r="F478" i="13"/>
  <c r="F476" i="13"/>
  <c r="F474" i="13"/>
  <c r="F472" i="13"/>
  <c r="F470" i="13"/>
  <c r="F466" i="13"/>
  <c r="F464" i="13"/>
  <c r="F462" i="13"/>
  <c r="F460" i="13"/>
  <c r="F458" i="13"/>
  <c r="F456" i="13"/>
  <c r="F454" i="13"/>
  <c r="F452" i="13"/>
  <c r="F450" i="13"/>
  <c r="F447" i="13"/>
  <c r="F445" i="13"/>
  <c r="F443" i="13"/>
  <c r="F441" i="13"/>
  <c r="F439" i="13"/>
  <c r="F437" i="13"/>
  <c r="F435" i="13"/>
  <c r="F433" i="13"/>
  <c r="F429" i="13"/>
  <c r="F427" i="13"/>
  <c r="F425" i="13"/>
  <c r="F422" i="13"/>
  <c r="F420" i="13"/>
  <c r="F418" i="13"/>
  <c r="F415" i="13"/>
  <c r="F413" i="13"/>
  <c r="F411" i="13"/>
  <c r="F409" i="13"/>
  <c r="F407" i="13"/>
  <c r="F405" i="13"/>
  <c r="F403" i="13"/>
  <c r="F401" i="13"/>
  <c r="F399" i="13"/>
  <c r="F397" i="13"/>
  <c r="F395" i="13"/>
  <c r="F393" i="13"/>
  <c r="F391" i="13"/>
  <c r="F389" i="13"/>
  <c r="F387" i="13"/>
  <c r="F384" i="13"/>
  <c r="F382" i="13"/>
  <c r="F380" i="13"/>
  <c r="F378" i="13"/>
  <c r="F376" i="13"/>
  <c r="F374" i="13"/>
  <c r="F372" i="13"/>
  <c r="F370" i="13"/>
  <c r="F587" i="13" l="1"/>
  <c r="F14" i="13" s="1"/>
  <c r="F31" i="13" l="1"/>
  <c r="G648" i="13" l="1"/>
  <c r="A635" i="13"/>
  <c r="A638" i="13" s="1"/>
  <c r="A641" i="13" s="1"/>
  <c r="A644" i="13" s="1"/>
  <c r="A647" i="13" s="1"/>
  <c r="F221" i="13" l="1"/>
  <c r="F218" i="13"/>
  <c r="F215" i="13"/>
  <c r="F212" i="13"/>
  <c r="F205" i="13"/>
  <c r="F202" i="13"/>
  <c r="F199" i="13"/>
  <c r="F190" i="13"/>
  <c r="F187" i="13"/>
  <c r="F184" i="13"/>
  <c r="F181" i="13"/>
  <c r="F178" i="13"/>
  <c r="F175" i="13"/>
  <c r="F172" i="13"/>
  <c r="F169" i="13"/>
  <c r="D166" i="13"/>
  <c r="F166" i="13" s="1"/>
  <c r="F163" i="13"/>
  <c r="F160" i="13"/>
  <c r="F153" i="13"/>
  <c r="F150" i="13"/>
  <c r="F147" i="13"/>
  <c r="F144" i="13"/>
  <c r="F141" i="13"/>
  <c r="F134" i="13"/>
  <c r="F131" i="13"/>
  <c r="F128" i="13"/>
  <c r="F125" i="13"/>
  <c r="F122" i="13"/>
  <c r="A211" i="13"/>
  <c r="A214" i="13" s="1"/>
  <c r="A217" i="13" s="1"/>
  <c r="A220" i="13" s="1"/>
  <c r="A223" i="13" s="1"/>
  <c r="A226" i="13" s="1"/>
  <c r="A229" i="13" s="1"/>
  <c r="A232" i="13" s="1"/>
  <c r="A198" i="13"/>
  <c r="A201" i="13" s="1"/>
  <c r="A204" i="13" s="1"/>
  <c r="A159" i="13"/>
  <c r="A162" i="13" s="1"/>
  <c r="A165" i="13" s="1"/>
  <c r="A168" i="13" s="1"/>
  <c r="A171" i="13" s="1"/>
  <c r="A174" i="13" s="1"/>
  <c r="A177" i="13" s="1"/>
  <c r="A180" i="13" s="1"/>
  <c r="A183" i="13" s="1"/>
  <c r="A186" i="13" s="1"/>
  <c r="A189" i="13" s="1"/>
  <c r="A140" i="13"/>
  <c r="A143" i="13" s="1"/>
  <c r="A146" i="13" s="1"/>
  <c r="A149" i="13" s="1"/>
  <c r="A152" i="13" s="1"/>
  <c r="A121" i="13"/>
  <c r="A124" i="13" s="1"/>
  <c r="A127" i="13" s="1"/>
  <c r="A130" i="13" s="1"/>
  <c r="A133" i="13" s="1"/>
  <c r="F115" i="13"/>
  <c r="F112" i="13"/>
  <c r="F110" i="13"/>
  <c r="F108" i="13"/>
  <c r="F104" i="13"/>
  <c r="F101" i="13"/>
  <c r="F98" i="13"/>
  <c r="F95" i="13"/>
  <c r="F92" i="13"/>
  <c r="F89" i="13"/>
  <c r="D82" i="13"/>
  <c r="F82" i="13" s="1"/>
  <c r="D79" i="13"/>
  <c r="F79" i="13" s="1"/>
  <c r="F76" i="13"/>
  <c r="F73" i="13"/>
  <c r="F70" i="13"/>
  <c r="F67" i="13"/>
  <c r="F64" i="13"/>
  <c r="F61" i="13"/>
  <c r="F58" i="13"/>
  <c r="F55" i="13"/>
  <c r="F46" i="13"/>
  <c r="F43" i="13"/>
  <c r="F40" i="13"/>
  <c r="F37" i="13"/>
  <c r="F34" i="13"/>
  <c r="F28" i="13"/>
  <c r="F25" i="13"/>
  <c r="A88" i="13"/>
  <c r="A91" i="13" s="1"/>
  <c r="A94" i="13" s="1"/>
  <c r="A97" i="13" s="1"/>
  <c r="A100" i="13" s="1"/>
  <c r="A103" i="13" s="1"/>
  <c r="A106" i="13" s="1"/>
  <c r="A54" i="13"/>
  <c r="A57" i="13" s="1"/>
  <c r="A60" i="13" s="1"/>
  <c r="A63" i="13" s="1"/>
  <c r="A66" i="13" s="1"/>
  <c r="A69" i="13" s="1"/>
  <c r="A72" i="13" s="1"/>
  <c r="A75" i="13" s="1"/>
  <c r="A24" i="13"/>
  <c r="A27" i="13" s="1"/>
  <c r="A30" i="13" l="1"/>
  <c r="A33" i="13" s="1"/>
  <c r="A36" i="13" s="1"/>
  <c r="A39" i="13" s="1"/>
  <c r="A42" i="13" s="1"/>
  <c r="A45" i="13" s="1"/>
  <c r="F235" i="13"/>
  <c r="F12" i="13" s="1"/>
  <c r="F207" i="13"/>
  <c r="F11" i="13" s="1"/>
  <c r="A114" i="13"/>
  <c r="F192" i="13"/>
  <c r="F10" i="13" s="1"/>
  <c r="F155" i="13"/>
  <c r="F9" i="13" s="1"/>
  <c r="F136" i="13"/>
  <c r="F8" i="13" s="1"/>
  <c r="A78" i="13"/>
  <c r="A81" i="13" s="1"/>
  <c r="F48" i="13"/>
  <c r="F5" i="13" s="1"/>
  <c r="F84" i="13"/>
  <c r="F6" i="13" s="1"/>
  <c r="F117" i="13"/>
  <c r="F7" i="13" s="1"/>
  <c r="F361" i="13" l="1"/>
  <c r="F358" i="13"/>
  <c r="F355" i="13"/>
  <c r="F352" i="13"/>
  <c r="F349" i="13"/>
  <c r="F346" i="13"/>
  <c r="F343" i="13"/>
  <c r="F340" i="13"/>
  <c r="F337" i="13"/>
  <c r="F334" i="13"/>
  <c r="F333" i="13"/>
  <c r="F330" i="13"/>
  <c r="F329" i="13"/>
  <c r="F328" i="13"/>
  <c r="F327" i="13"/>
  <c r="F326" i="13"/>
  <c r="F325" i="13"/>
  <c r="F324" i="13"/>
  <c r="F323" i="13"/>
  <c r="F322" i="13"/>
  <c r="F321" i="13"/>
  <c r="F320" i="13"/>
  <c r="F319" i="13"/>
  <c r="F318" i="13"/>
  <c r="F317" i="13"/>
  <c r="F316" i="13"/>
  <c r="F315" i="13"/>
  <c r="F314" i="13"/>
  <c r="F313" i="13"/>
  <c r="F312" i="13"/>
  <c r="F311" i="13"/>
  <c r="F310" i="13"/>
  <c r="F309" i="13"/>
  <c r="F308" i="13"/>
  <c r="F307" i="13"/>
  <c r="F306" i="13"/>
  <c r="F305" i="13"/>
  <c r="F304" i="13"/>
  <c r="F303" i="13"/>
  <c r="F302" i="13"/>
  <c r="F301" i="13"/>
  <c r="F300" i="13"/>
  <c r="F299" i="13"/>
  <c r="F298" i="13"/>
  <c r="F297" i="13"/>
  <c r="F294" i="13"/>
  <c r="F291" i="13"/>
  <c r="F288" i="13"/>
  <c r="F285" i="13"/>
  <c r="F284" i="13"/>
  <c r="F281" i="13"/>
  <c r="F280" i="13"/>
  <c r="F279" i="13"/>
  <c r="F278" i="13"/>
  <c r="F275" i="13"/>
  <c r="F272" i="13"/>
  <c r="F269" i="13"/>
  <c r="F266" i="13"/>
  <c r="F263" i="13"/>
  <c r="F262" i="13"/>
  <c r="F261" i="13"/>
  <c r="F260" i="13"/>
  <c r="F257" i="13"/>
  <c r="F254" i="13"/>
  <c r="F253" i="13"/>
  <c r="F252" i="13"/>
  <c r="F249" i="13"/>
  <c r="F243" i="13"/>
  <c r="F363" i="13" l="1"/>
  <c r="F13" i="13" s="1"/>
  <c r="F642" i="13" l="1"/>
  <c r="G650" i="13" l="1"/>
  <c r="G16" i="13" s="1"/>
  <c r="F650" i="13"/>
  <c r="F16" i="13" s="1"/>
  <c r="G18" i="13" l="1"/>
  <c r="E6" i="1" s="1"/>
  <c r="E9" i="1" s="1"/>
  <c r="F18" i="13"/>
  <c r="D6" i="1" s="1"/>
  <c r="D9" i="1" l="1"/>
</calcChain>
</file>

<file path=xl/sharedStrings.xml><?xml version="1.0" encoding="utf-8"?>
<sst xmlns="http://schemas.openxmlformats.org/spreadsheetml/2006/main" count="693" uniqueCount="387">
  <si>
    <t>1.</t>
  </si>
  <si>
    <t>2.</t>
  </si>
  <si>
    <t>3.</t>
  </si>
  <si>
    <t>4.</t>
  </si>
  <si>
    <t>5.</t>
  </si>
  <si>
    <t>6.</t>
  </si>
  <si>
    <t>7.</t>
  </si>
  <si>
    <t>8.</t>
  </si>
  <si>
    <t>9.</t>
  </si>
  <si>
    <t>10.</t>
  </si>
  <si>
    <t>11.</t>
  </si>
  <si>
    <t>Črpališče Zajelše</t>
  </si>
  <si>
    <t>Dobava in montaža visokotlačne centrifugalne črpalke,komplet z elektromotorjem, jekleno osnovno ploščo, sklopko in ustreznimi priključki (proizvod KSB) z MEHKIM ZAGONOM (točen tip zagona v popisu elektro instalacij)</t>
  </si>
  <si>
    <t>p = 45 kW</t>
  </si>
  <si>
    <t>kos</t>
  </si>
  <si>
    <t>Dobava in montaža visokotlačnega igličnega ventila, z EM pogonom AUMA-MATIC (ON/OF), vijačnim in tesnilnim materialom čas zapiranja/odpiranja ventila 1,5minute</t>
  </si>
  <si>
    <t>Dobava in montaža visokotlačnega igličnega ventila, z EM pogonom AUMATIC (0/100%), vijačnim in tesnilnim materialom ter protikavitacijskim obročem max. Hitrost odprto/zaprto 1,5minute</t>
  </si>
  <si>
    <t>Dobava in montaža LTŽ ploščatih EV zasunov ( EN 1074/2), komplet s kolesi ter vijačnim in tesnilnim materialom (EN 681-1 in EN7091),zaščita z epoxy premazom 250 mikronov skladno z EN 14901 vse komplet</t>
  </si>
  <si>
    <t>Dobava in montaža induktivnega merileca pretoka proizvod E+H komplet z omarico za prikazovanje stanja (displejem) za montažo na zid, tesnilnim in vijačnim materialom</t>
  </si>
  <si>
    <t>Dobava in montaža demontažnega kosa  z tesnilnim in vijačnim materialom</t>
  </si>
  <si>
    <t>Dobava in montaža kompezatorja z vijačnim in tesnilnim materialom</t>
  </si>
  <si>
    <t>Dobava in montaža objemke iz nerjavečega jekla z vijačnim in tesnilnim materialom</t>
  </si>
  <si>
    <t>Dobava in montaža manometra, komplet s tripotno -sprostilno pipo za območje 40 bar</t>
  </si>
  <si>
    <t>Dobava in montaža krogličnega ventila na navoj, komplet s tesnilnim materialom</t>
  </si>
  <si>
    <t>DN15</t>
  </si>
  <si>
    <t>12.</t>
  </si>
  <si>
    <t>Dobava in montaža LTŽ fazonskih kosov, komplet z vijačnim in tesnilnim materialom, ki ustrezajo tlačni stopnji armature</t>
  </si>
  <si>
    <t>E - DN150</t>
  </si>
  <si>
    <t>13.</t>
  </si>
  <si>
    <t>NL150</t>
  </si>
  <si>
    <t>m</t>
  </si>
  <si>
    <t>14.</t>
  </si>
  <si>
    <t>Dobava in montaža hidravličnega regulatorja tlaka, komplet z vsem potrebnim pritrdilnim in tesnilnim materialom</t>
  </si>
  <si>
    <t>15.</t>
  </si>
  <si>
    <t>Dobava in montaža hidravličnega ventila za preprečevanje/blaženje hidravličnega udara  (kot npr. NUOVAL M3219), komplet s pritrdilnim in tesnilnim materialom ter nastavitvami</t>
  </si>
  <si>
    <t>DN150 NP40</t>
  </si>
  <si>
    <t>kpl</t>
  </si>
  <si>
    <t>16.</t>
  </si>
  <si>
    <t>17.</t>
  </si>
  <si>
    <t>Izvedba tlačnega preizkusa skladno s pravilnikom EN805, ter izdelavo zapisnika o preizkusu</t>
  </si>
  <si>
    <t>18.</t>
  </si>
  <si>
    <t>Temeljito izpiranje cevovoda, dezinfekcija s klornim šokom ter izdelava bakteriološke anaize vode z zapisnikom s strani pooblaščene organizacije</t>
  </si>
  <si>
    <t>19.</t>
  </si>
  <si>
    <t>Dobava in polaganje opozorilnega traku z napisom VODOVOD, INOX induktivno nitko za označevanje vodovoda</t>
  </si>
  <si>
    <t>20.</t>
  </si>
  <si>
    <t>Izdelava tehnoloških shem vgrajene tehnologije, komplet z okvirjem ter pritrdilnim materialom za montažo v črpališču</t>
  </si>
  <si>
    <t>21.</t>
  </si>
  <si>
    <t xml:space="preserve">tip. Promag   DN  100 </t>
  </si>
  <si>
    <t>FF - DN150x400</t>
  </si>
  <si>
    <t>Prelivni kos DN150</t>
  </si>
  <si>
    <t>Sesalna košara - INOX - DN150</t>
  </si>
  <si>
    <t>Dobava in montaža cevi iz nodularne litine (EN 545 ) C40, razstavljiv sidrni spoj (npr. TRM VRS-T/BLS), pritrdilnim in tesnilnim materialom za sanitarno pitno vodo (EN 681-1), vse komplet.</t>
  </si>
  <si>
    <t>Dobava in montaža INOX zračnika, komplet s protimrčesno zaščito ter izpustom kondenza po detjalu</t>
  </si>
  <si>
    <t>DN150x2500</t>
  </si>
  <si>
    <t>DN150x3500</t>
  </si>
  <si>
    <t>Dobava in montaža polipropilenske ali pocinkena cevi za izdelavo odzračevalnih cevi na tlačnih ceveh oz. dovodih v vodohran.</t>
  </si>
  <si>
    <t>DN25</t>
  </si>
  <si>
    <t xml:space="preserve">DN150 </t>
  </si>
  <si>
    <t xml:space="preserve">DN80 </t>
  </si>
  <si>
    <t xml:space="preserve">T - DN150/100 </t>
  </si>
  <si>
    <t>q =15 l/s</t>
  </si>
  <si>
    <t>Dobava in montaža nivojnega regulatorja proizvod ISI komplet z vijačnim in tesnilnim materialom</t>
  </si>
  <si>
    <t>Dobava in montaža  regulatorja tlaka proizvod ISI komplet z vijačnim in tesnilnim materialom</t>
  </si>
  <si>
    <t>DN 65 NP40</t>
  </si>
  <si>
    <t>DN 50 NP40</t>
  </si>
  <si>
    <t xml:space="preserve">DN65 </t>
  </si>
  <si>
    <t xml:space="preserve">DN50 </t>
  </si>
  <si>
    <t>d 100mm</t>
  </si>
  <si>
    <t xml:space="preserve">T - DN200/100 </t>
  </si>
  <si>
    <t>FF - DN150x1000</t>
  </si>
  <si>
    <t>FF - DN100x2500</t>
  </si>
  <si>
    <t>22.</t>
  </si>
  <si>
    <t>23.</t>
  </si>
  <si>
    <t>24.</t>
  </si>
  <si>
    <t>q = 10 l/s</t>
  </si>
  <si>
    <t>DN 200 NP40</t>
  </si>
  <si>
    <t>DN 150 NP40</t>
  </si>
  <si>
    <t xml:space="preserve">DN 100 </t>
  </si>
  <si>
    <t>DN200 NP40</t>
  </si>
  <si>
    <t>T - DN200/65 NP40</t>
  </si>
  <si>
    <t>T - DN200/50 NP40</t>
  </si>
  <si>
    <t>FF - DN200x1200 NP40</t>
  </si>
  <si>
    <t>FF - DN200x1000 NP40</t>
  </si>
  <si>
    <t>25.</t>
  </si>
  <si>
    <t>tip: VERTIKALNA Multitec A 65 /6D-5.1 11.167</t>
  </si>
  <si>
    <t>h = 240,0 m</t>
  </si>
  <si>
    <t>p = 75 kW</t>
  </si>
  <si>
    <t>tip: VERTIKALNA Multitec A 50 /7D-4.1 11.167</t>
  </si>
  <si>
    <t>h = 240 m</t>
  </si>
  <si>
    <t>Dobava in montaža Ltž sesalne košare iz nerjavečega jekla, komplet z tesnilnim in vijsčnim materialom</t>
  </si>
  <si>
    <t xml:space="preserve">DN  150 </t>
  </si>
  <si>
    <t>DN65 NP40</t>
  </si>
  <si>
    <t>DN50 NP40</t>
  </si>
  <si>
    <t>T - DN200/200 NP40</t>
  </si>
  <si>
    <t xml:space="preserve">T - DN150/150 </t>
  </si>
  <si>
    <t xml:space="preserve">T - DN150/50 </t>
  </si>
  <si>
    <t>FF - DN200x2200 NP40</t>
  </si>
  <si>
    <t>FF - DN200x1500 NP40</t>
  </si>
  <si>
    <t>FF - DN200x800 NP40</t>
  </si>
  <si>
    <t>FF - DN200x300 NP40</t>
  </si>
  <si>
    <t xml:space="preserve">FF - DN150x1500 </t>
  </si>
  <si>
    <t xml:space="preserve">FF - DN150x1200 </t>
  </si>
  <si>
    <t>FF - DN150x200</t>
  </si>
  <si>
    <t>FF - DN100x1000</t>
  </si>
  <si>
    <t>FF - DN50x800</t>
  </si>
  <si>
    <t>FFR  - 200/100 NP40</t>
  </si>
  <si>
    <t xml:space="preserve">FFR - 200/100 </t>
  </si>
  <si>
    <t>FFR - 200/150</t>
  </si>
  <si>
    <t xml:space="preserve">FFR - 150/100 </t>
  </si>
  <si>
    <t>Q - 200(90°) NP40</t>
  </si>
  <si>
    <t>Q - 200(90°)</t>
  </si>
  <si>
    <t>Q - 150(90°)</t>
  </si>
  <si>
    <t>Q - 100(90°)</t>
  </si>
  <si>
    <t>Q - DN80(90°)</t>
  </si>
  <si>
    <t>X      100 NP40</t>
  </si>
  <si>
    <t>m3</t>
  </si>
  <si>
    <t>V enotnih cenah zajeti strošek izdelave vseh potrebnih meritev, pregledov, atestov, črpanje vode iz gradbene jame, zavarovanje gradbene jame, sprotna izdelava geodetskega posnetka (pogoj za obračun).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</si>
  <si>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m1</t>
  </si>
  <si>
    <t>m2</t>
  </si>
  <si>
    <t>Določitev mikrolokacije podzemnih komunalnih naprav, vse komplet</t>
  </si>
  <si>
    <t>Zakoličenje objekta, vse komplet</t>
  </si>
  <si>
    <t>PRIPRAVLJALNA IN RUŠITVENA DELA</t>
  </si>
  <si>
    <t>ZEMELJSKA DELA</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</si>
  <si>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 kateri določi način in dolžine izkopa.</t>
  </si>
  <si>
    <t>Strojni izkop humusa v deb. do 20 cm, z direktnim nakladanjem materiala na prevozno sredstvo in odvozom v gradbiščno deponijo do 30 m. Obračun po dejansko izvršenih delih in v raščenem stanju, vse komplet</t>
  </si>
  <si>
    <t xml:space="preserve">Strojni izkop zemljine v terenu III.- IV. ktg., z direktnim nakladanjem materiala na prevozno sredstvo. Obračun po dejansko izvršenih delih in v raščenem stanju, vse komplet </t>
  </si>
  <si>
    <t>Dobava in izdelava tamponske podlage 0 - 32 mm v debelini 30 cm pod ploščo in temelji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</si>
  <si>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Odvoz izkopnega materiala v predelavo gradbenih odpadkov. Obračun po dejansko izvršenih delih in v raščenem stanju, vse komplet.</t>
  </si>
  <si>
    <t>BETONSKA IN AB DELA</t>
  </si>
  <si>
    <t>Dobava in vgrajevanje pustega betona C12/15 v primeru slabo nosilnih tal, vse komplet</t>
  </si>
  <si>
    <t>Dobava, krivljenje in polaganje srednje komplicirane armature</t>
  </si>
  <si>
    <t xml:space="preserve">armatura RA 400/500; S 500 B, fi do 12 mm </t>
  </si>
  <si>
    <t>kg</t>
  </si>
  <si>
    <t xml:space="preserve">armatura RA 400/500; S 500 B, fi nad 12 mm </t>
  </si>
  <si>
    <t xml:space="preserve">mrežna armatura MA 500/560; S 500 B </t>
  </si>
  <si>
    <t>Izdelava cementne prevleke debeline 2 cm pod H.I.-horizontalno in vertikalno, vse komplet</t>
  </si>
  <si>
    <t>ZIDARSKA DELA</t>
  </si>
  <si>
    <t>Dobava in polaganje talne toplotne izolacije XPS  deb.10 cm, vse komplet</t>
  </si>
  <si>
    <t>Dobava in polaganje gradbene folije, vse komplet</t>
  </si>
  <si>
    <t>TESARSKA DELA</t>
  </si>
  <si>
    <t>Montaža in demontaža premičnih zidarskih odrov, višina prostorov do 3,5 m (obračun 1x po celi površini za vsa GOI dela), vse komplet</t>
  </si>
  <si>
    <t>UREDITEV PRIKLJUČKA</t>
  </si>
  <si>
    <t>Strojni izkop terena III.- IV. ktg., z direktnim nakladanjem materiala na prevozno sredstvo. Obračun po dejansko izvršenih delih in v raščenem stanju, vse komplet</t>
  </si>
  <si>
    <t>Odvoz izkopnega materiala v predelavo gradbenih odpadkov. Obračun po dejansko izvršenih delih in v raščenem stanju, vse komplet</t>
  </si>
  <si>
    <t xml:space="preserve">STAVBNO POHIŠTVO </t>
  </si>
  <si>
    <t xml:space="preserve">Barvo izbere in potrdi projektant ali investitor. Mere kontrolirati na mestu. </t>
  </si>
  <si>
    <t>INSTALACIJSKA DELA</t>
  </si>
  <si>
    <t>SKUPNA REKAPITULACIJA</t>
  </si>
  <si>
    <t>SKUPAJ:</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</si>
  <si>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navodila za ravnanje z gradbenimi odpadki v skladu s tehničnimi predpisi, normativi in navodili za gospodarjenje z gradbenimi odpadki oziroma veljavno zakonodajo, predpise iz varstva pri delu ter projektno dokumentacijo. Pred rušitvenimi deli preveriti, da ni v delu, predvidenim za preureditev, kakršnih koli instalacij (voda, plin, elektrika) oziroma je vse odklopljeno in zaščiteno. V ceni upoštevati pripravljalna in zaključna dela. Kjer so navedena komercialna imena izdelkov kot primer zaradi lažje primerljivosti lastnosti morajo ponujeni izdelki  ustrezati opisanim v vseh parametrih. Vse predvidene površine so računane vgrajene površine. Rušitev obstoječega objekta bo potekala fazno, kakor tudi gradnja novega.</t>
  </si>
  <si>
    <t>Odstranitev obstoječega črpališča velikosti 11,00 x 6,0 m ter odvoz v predelavo gradbenih odpadkov, vse komplet. Objekt je armiranobetonski. Odstranitev vključno s stavbnim pohištvom, obrobami, rešetkami, ozemljitvijo, žlebovi, odtočnimi cevmi, vse komplet</t>
  </si>
  <si>
    <t>Izdelava prebojev za inštalacije v AB konstrukcijah, odvoz v predelavo gradbenih odpadkov, obdelava prebojev po končani montaži, vse komplet.</t>
  </si>
  <si>
    <t>Izdelava utorov za inštalacije  v AB konstrukcijah, odvoz v predelavo gradbenih odpadkov, obdelava utorov po končani montaži, vse komplet.</t>
  </si>
  <si>
    <t>Dobava in izdelava jaška za zračenje fi 60 cm, višine 100 cm, vse komplet (glej detajl)</t>
  </si>
  <si>
    <t>Dobava in izdelava poglobitev dim. 120/60/30 cm v vodnih celicah, komplet obdelano, vse komplet</t>
  </si>
  <si>
    <t xml:space="preserve">Strojni izkop  zemljine v terenu III.- IV. ktg. za temeljno ploščo, z direktnim nakladanjem materiala na prevozno sredstvo. Obračun po dejansko izvršenih delih in v raščenem stanju, vse komplet </t>
  </si>
  <si>
    <t xml:space="preserve">Strojni izkop  zemljine v terenu V. ktg. (pikiranje) za temeljno ploščo, z direktnim nakladanjem materiala na prevozno sredstvo. Obračun po dejansko izvršenih delih in v raščenem stanju, vse komplet  </t>
  </si>
  <si>
    <t xml:space="preserve">Planiranje in valjanje dna izkopa črpališča s točnostjo +/- 2 cm v projektiranem naklonu, vse komplet </t>
  </si>
  <si>
    <r>
      <t xml:space="preserve">Izdelava zasipa črpališča  z ustrezno pripravljenim </t>
    </r>
    <r>
      <rPr>
        <b/>
        <sz val="11"/>
        <rFont val="Arial"/>
        <family val="2"/>
        <charset val="238"/>
      </rPr>
      <t>izkopnim materialom</t>
    </r>
    <r>
      <rPr>
        <sz val="11"/>
        <rFont val="Arial"/>
        <family val="2"/>
        <charset val="238"/>
      </rPr>
      <t xml:space="preserve">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r>
  </si>
  <si>
    <r>
      <t>Dobava in izdelava zasipa črpališča  z</t>
    </r>
    <r>
      <rPr>
        <b/>
        <sz val="11"/>
        <rFont val="Arial"/>
        <family val="2"/>
        <charset val="238"/>
      </rPr>
      <t xml:space="preserve"> jalovino</t>
    </r>
    <r>
      <rPr>
        <sz val="11"/>
        <rFont val="Arial"/>
        <family val="2"/>
        <charset val="238"/>
      </rPr>
      <t xml:space="preserve">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r>
  </si>
  <si>
    <t>Dovoz humusa iz gradbiščne deponije, planiranje, valjanje, zatravitev s travno mešanico, vse komplet</t>
  </si>
  <si>
    <t>Dobava in vgrajevanje betona v AB konstrukcije prereza 0,20- 0,30 m3/m1, C 25/30 XC2 v AB talno ploščo deb. do 30 cm, vse komplet</t>
  </si>
  <si>
    <t>Dobava in vgrajevanje betona v AB konstrukcije prereza 0,20- 0,30 m3/m1, C 25/30 XC2 v AB plošče deb. 15- 30 cm, vse komplet</t>
  </si>
  <si>
    <t>Dobava in vgrajevanje betona v AB konstrukcije prereza 0,20- 0,30 m3/m2, C 25/30 XC2 v AB stene deb. do 30 cm, vse komplet</t>
  </si>
  <si>
    <t>Dobava in vgrajevanje naklonskega betona C 16/20 debeline 3-10 cm z naklonom proti jašku v vodnih celicah, vse komplet</t>
  </si>
  <si>
    <t>Dobava in vgrajevanje betona v AB konstrukcije prereza do 0,20 m3/m2, C 25/30 XC2 v AB podstavke višine do 100 cm, vse komplet</t>
  </si>
  <si>
    <t>Izdelava horizontalne hidroizolacije v sestavi: hladni bitumenski premaz 0,30 kg/m2, dvoslojna hidroizolacija debeline 2x4 mm (npr. IZOTEKT V4), polno varjeno in s preklopi, vse komplet</t>
  </si>
  <si>
    <t>Izdelava vertikalne hidroizolacije v sestavi: hladni bitumenski premaz 0,30 kg/m2, dvoslojna hidroizolacija debeline 2x4 mm (npr. IZOTEKT V4), polno varjeno in s preklopi vključno s čepasto folijo, vse komplet</t>
  </si>
  <si>
    <t>Dobava in vgradnja tesnilnega PVC traka višine do 20 cm, vse komplet</t>
  </si>
  <si>
    <t>Dobava in izdelava opaža roba  AB  plošč višine do 30 cm, opažanje, razopažanje in čiščenje, vse komplet</t>
  </si>
  <si>
    <t>Dobava in izdelava opaža AB sten vključno z izdelavo opaža za odprtine za inštalacije, opažanje, razopažanje in čiščenje, vse komplet</t>
  </si>
  <si>
    <t>Dobava in izdelava opaža AB plošč s podpiranjem do cca 3,50 cm vključno z izdelavo opaža za odprtine za instalacije, opažanje, razopažanje in čiščenje, vse komplet</t>
  </si>
  <si>
    <t>Dobava in izdelava opaža AB podstavkov, opažanje, razopažanje in čiščenje, vse komplet</t>
  </si>
  <si>
    <t>ZUNANJA UREDITEV IN DOSTOPNA POT</t>
  </si>
  <si>
    <t>Ureditev obstoječe dostopne ceste pri črpališču v dolžini 10 m, vse komplet</t>
  </si>
  <si>
    <t>Izdelava zemeljskega planuma ceste v projektiranem naklonu zbitosti 95 % po SPP, vse komplet - plato</t>
  </si>
  <si>
    <t>Dobava in izdelava tamponske podlage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 - plato</t>
  </si>
  <si>
    <t xml:space="preserve">Planiranje in valjanje dna temelja zidov s točnostjo +/- 2 cm v projektiranem naklonu, vse komplet </t>
  </si>
  <si>
    <t>Dobava in izdelava temelja AB zidu velikosti 60/40 cm z betonom C 20/25, opaž, armatura 50 kg/m3, vse komplet</t>
  </si>
  <si>
    <t>Dobava in izdelava AB zidu višine 50 do 100 in debeline 20 cm z betonom C 25/30, viden beton, upoštevati dilatacijo, izdelavo kape, vgradnjo barbakan, opaž, armatura 80 kg/m3, vse komplet</t>
  </si>
  <si>
    <t>Dobava in montaža plastificirane ograje višine do 2,00 m na novi AB zid ali teren vključno z izdelavo temeljev, stebrički, vse komplet</t>
  </si>
  <si>
    <t>Zasip temeljev z ustrezno pripravljenim izkopnim materialom (mleta kamnina fi do 45 mm). Zasip in utrjevanje v plasteh do 30 cm s komprimacijo. Stopnja zbitosti do 95 % po SPP, vse komplet</t>
  </si>
  <si>
    <t xml:space="preserve">Čiščenje gradbišča po končanih delih - obračun na m2 tamponskih površin </t>
  </si>
  <si>
    <r>
      <t xml:space="preserve">Dobava in montaža enokrilnih zunanjih vrat dim 100/170 cm, podboj FE prašnobarvan v barvi RAL 7016. Podboj za vgradnjo v AB steno debeline 30 cm. Vratno krilo zapolnjeno s PU peno vgradne globine 42 mm. Površina vratnega krila v reliefnem vzorcu Stucco, enake barve kot podboj. Kljuka inox z ločenim ščitom za ključavnico. Okovje s tritočkovnimi panti – skrita nasadila. Zaklepanje vrat s cilindričnim vložkom, predviden sistemski ključ, vse komplet </t>
    </r>
    <r>
      <rPr>
        <sz val="11"/>
        <rFont val="Arial"/>
        <family val="2"/>
      </rPr>
      <t xml:space="preserve">
</t>
    </r>
  </si>
  <si>
    <r>
      <t xml:space="preserve">Dobava in montaža oken v alu izvedbi: alu okvir, v barvi RAL 9006 oz. skladno z izbiro projektanta, dim. 30/100 cm vključno s polkni, delitev po shemi, odpiranje po horizontalni in vertikalni osi, z varnostnim okovjem. </t>
    </r>
    <r>
      <rPr>
        <sz val="11"/>
        <color indexed="17"/>
        <rFont val="Arial"/>
        <family val="2"/>
        <charset val="238"/>
      </rPr>
      <t xml:space="preserve">Zasteklitev troslojna termična 6/14/6/14/6, k=0,7 W/m2K s TGI </t>
    </r>
    <r>
      <rPr>
        <sz val="11"/>
        <rFont val="Arial"/>
        <family val="2"/>
        <charset val="238"/>
      </rPr>
      <t xml:space="preserve">distančnikom. Notranja in zunanja polica iz alu pločevine barve RAL 9006, prašno barvana. Kljuka alu varnostna pololiva, standardna kljuka dobavitelja, vgradnja okna v AB steno deb. 30 cm, vse komplet </t>
    </r>
  </si>
  <si>
    <t xml:space="preserve">Dobava in izdelava fasade debeloslojni omet z algicidno in fungicidno zaščito - izvajanje skladno z navodili proizvajalca, z vsemi potrebnimi zaključnimi letvicami in ojačitvami. Zaključni sloj vodoodbojni, gladko zariban v barvi RAL 7032. V ceni upoštevati izvedbo špalet.
Uporaba plastičnih kotnih elementov z mrežico, za dodatno ojačitev kritičnih mest in vogalov, vse komplet
</t>
  </si>
  <si>
    <t xml:space="preserve">Dobava in izdelava fasade debeloslojni omet z algicidno in fungicidno zaščito - izvajanje skladno z navodili proizvajalca, z vsemi potrebnimi zaključnimi letvicami in ojačitvami. Zaključni sloj vodoodbojni, gladko zariban v barvi RAL 7032. V ceni upoštevati izvedbo špalet.
Uporaba plastičnih kotnih elementov z mrežico, za dodatno ojačitev kritičnih mest in vogalov, vse komplet - COKEL
</t>
  </si>
  <si>
    <t xml:space="preserve">Dobava in montaža kamnite police deb. 3 cm in širine cca 50 cm, vse komplet 
</t>
  </si>
  <si>
    <t>ZAKLJUČNA DELA</t>
  </si>
  <si>
    <t>Nadzor geomehanika nad izvajanjem zemeljskih del</t>
  </si>
  <si>
    <t>ELEKTRO DELA</t>
  </si>
  <si>
    <t>Zgornji ustroj se bo izvajal po projektu: SANACIJA VOZIŠČA REGIONALNE CESTE ZAVRHEK - ARTVIŽE - PREGARJE  in v teh popisih ni zajet.</t>
  </si>
  <si>
    <t>ELEKTROINŠTALACIJE</t>
  </si>
  <si>
    <r>
      <t xml:space="preserve"> </t>
    </r>
    <r>
      <rPr>
        <b/>
        <sz val="10"/>
        <color indexed="8"/>
        <rFont val="Calibri"/>
        <family val="2"/>
        <charset val="238"/>
      </rPr>
      <t>STIKALNI BLOK</t>
    </r>
  </si>
  <si>
    <t xml:space="preserve"> </t>
  </si>
  <si>
    <r>
      <t xml:space="preserve"> Elektro omara prostostoječe izvedbe z petimi ločenimi polji  (kompenzacija, 3 x moč črpalk, krmilje) </t>
    </r>
    <r>
      <rPr>
        <sz val="10"/>
        <color indexed="8"/>
        <rFont val="Calibri"/>
        <family val="2"/>
        <charset val="238"/>
      </rPr>
      <t xml:space="preserve">dimenzija 4 x 2000x600x300 mm </t>
    </r>
    <r>
      <rPr>
        <sz val="10"/>
        <rFont val="Calibri"/>
        <family val="2"/>
        <charset val="238"/>
      </rPr>
      <t xml:space="preserve"> </t>
    </r>
  </si>
  <si>
    <t>komplet</t>
  </si>
  <si>
    <r>
      <t xml:space="preserve"> </t>
    </r>
    <r>
      <rPr>
        <sz val="10"/>
        <color indexed="8"/>
        <rFont val="Calibri"/>
        <family val="2"/>
        <charset val="238"/>
      </rPr>
      <t xml:space="preserve">termostat </t>
    </r>
    <r>
      <rPr>
        <sz val="10"/>
        <rFont val="Calibri"/>
        <family val="2"/>
        <charset val="238"/>
      </rPr>
      <t xml:space="preserve"> </t>
    </r>
  </si>
  <si>
    <r>
      <t xml:space="preserve"> </t>
    </r>
    <r>
      <rPr>
        <sz val="10"/>
        <color indexed="8"/>
        <rFont val="Calibri"/>
        <family val="2"/>
        <charset val="238"/>
      </rPr>
      <t xml:space="preserve">grelec z ventilatorjem 150W </t>
    </r>
    <r>
      <rPr>
        <sz val="10"/>
        <rFont val="Calibri"/>
        <family val="2"/>
        <charset val="238"/>
      </rPr>
      <t xml:space="preserve"> </t>
    </r>
  </si>
  <si>
    <r>
      <t xml:space="preserve"> </t>
    </r>
    <r>
      <rPr>
        <sz val="10"/>
        <color indexed="8"/>
        <rFont val="Calibri"/>
        <family val="2"/>
        <charset val="238"/>
      </rPr>
      <t xml:space="preserve">rešetka </t>
    </r>
    <r>
      <rPr>
        <sz val="10"/>
        <rFont val="Calibri"/>
        <family val="2"/>
        <charset val="238"/>
      </rPr>
      <t xml:space="preserve"> </t>
    </r>
  </si>
  <si>
    <r>
      <t xml:space="preserve"> </t>
    </r>
    <r>
      <rPr>
        <sz val="10"/>
        <color indexed="8"/>
        <rFont val="Calibri"/>
        <family val="2"/>
        <charset val="238"/>
      </rPr>
      <t xml:space="preserve">predal za dokumentacijo </t>
    </r>
    <r>
      <rPr>
        <sz val="10"/>
        <rFont val="Calibri"/>
        <family val="2"/>
        <charset val="238"/>
      </rPr>
      <t xml:space="preserve"> </t>
    </r>
  </si>
  <si>
    <r>
      <t xml:space="preserve"> </t>
    </r>
    <r>
      <rPr>
        <sz val="10"/>
        <color indexed="8"/>
        <rFont val="Calibri"/>
        <family val="2"/>
        <charset val="238"/>
      </rPr>
      <t xml:space="preserve">nosilec kabelskih uvodnic </t>
    </r>
    <r>
      <rPr>
        <sz val="10"/>
        <rFont val="Calibri"/>
        <family val="2"/>
        <charset val="238"/>
      </rPr>
      <t xml:space="preserve"> </t>
    </r>
  </si>
  <si>
    <r>
      <t xml:space="preserve"> </t>
    </r>
    <r>
      <rPr>
        <sz val="10"/>
        <color indexed="8"/>
        <rFont val="Calibri"/>
        <family val="2"/>
        <charset val="238"/>
      </rPr>
      <t xml:space="preserve">uvodnice </t>
    </r>
    <r>
      <rPr>
        <sz val="10"/>
        <rFont val="Calibri"/>
        <family val="2"/>
        <charset val="238"/>
      </rPr>
      <t xml:space="preserve"> </t>
    </r>
  </si>
  <si>
    <r>
      <t xml:space="preserve"> </t>
    </r>
    <r>
      <rPr>
        <sz val="10"/>
        <color indexed="8"/>
        <rFont val="Calibri"/>
        <family val="2"/>
        <charset val="238"/>
      </rPr>
      <t xml:space="preserve">PRENAPETOSTNI ODVODNIK Isg=100kA, Umax=275V/50Hz, </t>
    </r>
    <r>
      <rPr>
        <sz val="10"/>
        <rFont val="Calibri"/>
        <family val="2"/>
        <charset val="238"/>
      </rPr>
      <t xml:space="preserve"> </t>
    </r>
  </si>
  <si>
    <r>
      <t xml:space="preserve"> I</t>
    </r>
    <r>
      <rPr>
        <sz val="10"/>
        <color indexed="8"/>
        <rFont val="Calibri"/>
        <family val="2"/>
        <charset val="238"/>
      </rPr>
      <t xml:space="preserve">NSTALACIJSKI ODKLOPNIK </t>
    </r>
    <r>
      <rPr>
        <sz val="10"/>
        <rFont val="Calibri"/>
        <family val="2"/>
        <charset val="238"/>
      </rPr>
      <t xml:space="preserve"> </t>
    </r>
  </si>
  <si>
    <r>
      <t xml:space="preserve"> </t>
    </r>
    <r>
      <rPr>
        <sz val="10"/>
        <color indexed="8"/>
        <rFont val="Calibri"/>
        <family val="2"/>
        <charset val="238"/>
      </rPr>
      <t xml:space="preserve">1P/2P/3P,2A-35A "B"/"C" 15 kA </t>
    </r>
    <r>
      <rPr>
        <sz val="10"/>
        <rFont val="Calibri"/>
        <family val="2"/>
        <charset val="238"/>
      </rPr>
      <t xml:space="preserve"> </t>
    </r>
  </si>
  <si>
    <r>
      <t xml:space="preserve">Glavno preklopno </t>
    </r>
    <r>
      <rPr>
        <sz val="10"/>
        <color indexed="8"/>
        <rFont val="Calibri"/>
        <family val="2"/>
        <charset val="238"/>
      </rPr>
      <t xml:space="preserve">stikalo 500 A MREŽA-IZKLOP-AGREGAT za vgradnjo na montažno ploščo, z vrtljivim mehanizmom, podaljškom ročice, ročico na vratih st.bloka, nastavIjivo pretokovno in nastavljivo  kratkostično zaščito in signalnimi moduli stanja   </t>
    </r>
    <r>
      <rPr>
        <sz val="10"/>
        <rFont val="Calibri"/>
        <family val="2"/>
        <charset val="238"/>
      </rPr>
      <t xml:space="preserve"> </t>
    </r>
  </si>
  <si>
    <r>
      <t xml:space="preserve"> </t>
    </r>
    <r>
      <rPr>
        <sz val="10"/>
        <color indexed="8"/>
        <rFont val="Calibri"/>
        <family val="2"/>
        <charset val="238"/>
      </rPr>
      <t xml:space="preserve">Krmilni transformator 400/24 V, 300VA </t>
    </r>
    <r>
      <rPr>
        <sz val="10"/>
        <rFont val="Calibri"/>
        <family val="2"/>
        <charset val="238"/>
      </rPr>
      <t xml:space="preserve"> </t>
    </r>
  </si>
  <si>
    <r>
      <t xml:space="preserve"> </t>
    </r>
    <r>
      <rPr>
        <sz val="10"/>
        <color indexed="8"/>
        <rFont val="Calibri"/>
        <family val="2"/>
        <charset val="238"/>
      </rPr>
      <t xml:space="preserve">USMERNIK enofazni, regulami 230VAC / 24VDC, 5A, dimenzije 80x125mm </t>
    </r>
    <r>
      <rPr>
        <sz val="10"/>
        <rFont val="Calibri"/>
        <family val="2"/>
        <charset val="238"/>
      </rPr>
      <t xml:space="preserve"> (šxv)</t>
    </r>
  </si>
  <si>
    <r>
      <t xml:space="preserve"> </t>
    </r>
    <r>
      <rPr>
        <sz val="10"/>
        <color indexed="8"/>
        <rFont val="Calibri"/>
        <family val="2"/>
        <charset val="238"/>
      </rPr>
      <t>GREBENASTO STIKALO "1-0-2" 20A, tripolno, vgradnja v vrata TO-3-8212/E  t0-3-8212/E</t>
    </r>
    <r>
      <rPr>
        <sz val="10"/>
        <rFont val="Calibri"/>
        <family val="2"/>
        <charset val="238"/>
      </rPr>
      <t xml:space="preserve"> </t>
    </r>
  </si>
  <si>
    <r>
      <t xml:space="preserve"> </t>
    </r>
    <r>
      <rPr>
        <sz val="10"/>
        <color indexed="8"/>
        <rFont val="Calibri"/>
        <family val="2"/>
        <charset val="238"/>
      </rPr>
      <t xml:space="preserve">Motorsko zaščitno stikalo kompaktne izvedbe, za moč motorja 45 kW in zaščitnim nastavljivim izvlekljivim modulom, signalizacijo izpada pretokovne zaščite, signalizacijo kratkostične zaščite, podaljškom osi, ročico na vratih stikalnega  bloka in napisno tablico  </t>
    </r>
    <r>
      <rPr>
        <sz val="10"/>
        <rFont val="Calibri"/>
        <family val="2"/>
        <charset val="238"/>
      </rPr>
      <t xml:space="preserve"> </t>
    </r>
  </si>
  <si>
    <r>
      <t xml:space="preserve"> </t>
    </r>
    <r>
      <rPr>
        <sz val="10"/>
        <color indexed="8"/>
        <rFont val="Calibri"/>
        <family val="2"/>
        <charset val="238"/>
      </rPr>
      <t xml:space="preserve">kontaktor štiripolen z nastavkom pomožnih kontaktov 2+2 , moči 1 kW tuljava 24V </t>
    </r>
    <r>
      <rPr>
        <sz val="10"/>
        <rFont val="Calibri"/>
        <family val="2"/>
        <charset val="238"/>
      </rPr>
      <t xml:space="preserve"> </t>
    </r>
  </si>
  <si>
    <t>Rele štiripolen moči 1kW tuljava 24V</t>
  </si>
  <si>
    <r>
      <t xml:space="preserve"> </t>
    </r>
    <r>
      <rPr>
        <sz val="10"/>
        <color indexed="8"/>
        <rFont val="Calibri"/>
        <family val="2"/>
        <charset val="238"/>
      </rPr>
      <t xml:space="preserve">zaščitni prenapetostni element na dovodu (230V) in signalnem kablu za merilne inštrumente </t>
    </r>
    <r>
      <rPr>
        <sz val="10"/>
        <rFont val="Calibri"/>
        <family val="2"/>
        <charset val="238"/>
      </rPr>
      <t xml:space="preserve"> </t>
    </r>
  </si>
  <si>
    <t>Mehki zagon Schneider Alistart 48, 45kW</t>
  </si>
  <si>
    <r>
      <t xml:space="preserve"> </t>
    </r>
    <r>
      <rPr>
        <sz val="10"/>
        <color indexed="8"/>
        <rFont val="Calibri"/>
        <family val="2"/>
        <charset val="238"/>
      </rPr>
      <t>Signalna svetilka vijačna priključitev vodnikov, 230VAC, rumena, rdeča, zelena</t>
    </r>
  </si>
  <si>
    <r>
      <t xml:space="preserve"> </t>
    </r>
    <r>
      <rPr>
        <sz val="10"/>
        <color indexed="8"/>
        <rFont val="Calibri"/>
        <family val="2"/>
        <charset val="238"/>
      </rPr>
      <t xml:space="preserve">VRSTNE SPONKE s priborom </t>
    </r>
    <r>
      <rPr>
        <sz val="10"/>
        <rFont val="Calibri"/>
        <family val="2"/>
        <charset val="238"/>
      </rPr>
      <t xml:space="preserve"> </t>
    </r>
  </si>
  <si>
    <r>
      <t xml:space="preserve"> </t>
    </r>
    <r>
      <rPr>
        <sz val="10"/>
        <color indexed="8"/>
        <rFont val="Calibri"/>
        <family val="2"/>
        <charset val="238"/>
      </rPr>
      <t>WDU 4-70mm2</t>
    </r>
  </si>
  <si>
    <r>
      <t xml:space="preserve"> </t>
    </r>
    <r>
      <rPr>
        <sz val="10"/>
        <color indexed="8"/>
        <rFont val="Calibri"/>
        <family val="2"/>
        <charset val="238"/>
      </rPr>
      <t xml:space="preserve">Instalacijski kanal 1KP 40x60 m </t>
    </r>
    <r>
      <rPr>
        <sz val="10"/>
        <rFont val="Calibri"/>
        <family val="2"/>
        <charset val="238"/>
      </rPr>
      <t xml:space="preserve"> </t>
    </r>
  </si>
  <si>
    <t>Vezni material vključno z bakrenimi zbiralkami</t>
  </si>
  <si>
    <r>
      <t xml:space="preserve"> </t>
    </r>
    <r>
      <rPr>
        <sz val="10"/>
        <color indexed="8"/>
        <rFont val="Calibri"/>
        <family val="2"/>
        <charset val="238"/>
      </rPr>
      <t xml:space="preserve">vse napisne ploščice morajo biti na al. ali PVC podlagi in gravirane </t>
    </r>
    <r>
      <rPr>
        <sz val="10"/>
        <rFont val="Calibri"/>
        <family val="2"/>
        <charset val="238"/>
      </rPr>
      <t xml:space="preserve"> </t>
    </r>
  </si>
  <si>
    <r>
      <t xml:space="preserve"> </t>
    </r>
    <r>
      <rPr>
        <sz val="10"/>
        <color indexed="8"/>
        <rFont val="Calibri"/>
        <family val="2"/>
        <charset val="238"/>
      </rPr>
      <t xml:space="preserve">napisne ploščice </t>
    </r>
    <r>
      <rPr>
        <sz val="10"/>
        <rFont val="Calibri"/>
        <family val="2"/>
        <charset val="238"/>
      </rPr>
      <t xml:space="preserve"> </t>
    </r>
  </si>
  <si>
    <t>izdelava vezalne sheme za stikalni blok</t>
  </si>
  <si>
    <t>Izdelava elektro omare</t>
  </si>
  <si>
    <r>
      <t xml:space="preserve"> </t>
    </r>
    <r>
      <rPr>
        <b/>
        <sz val="10"/>
        <color indexed="8"/>
        <rFont val="Calibri"/>
        <family val="2"/>
        <charset val="238"/>
      </rPr>
      <t>KRMILNIK</t>
    </r>
  </si>
  <si>
    <r>
      <t xml:space="preserve"> </t>
    </r>
    <r>
      <rPr>
        <sz val="10"/>
        <color indexed="8"/>
        <rFont val="Calibri"/>
        <family val="2"/>
        <charset val="238"/>
      </rPr>
      <t xml:space="preserve">v sestavi: </t>
    </r>
    <r>
      <rPr>
        <sz val="10"/>
        <rFont val="Calibri"/>
        <family val="2"/>
        <charset val="238"/>
      </rPr>
      <t xml:space="preserve"> </t>
    </r>
  </si>
  <si>
    <t>Siemens Simatic 1200 CPU 1217C</t>
  </si>
  <si>
    <t>Siemens SM 1231 AI 8 x 13 bit analog analogni vhodni modul
6ES7231-4HF32-0XB0</t>
  </si>
  <si>
    <t>SM 1221 DI 16 x 24 V-DC digitalni vhodni modul
6ES7221-1BH32-0XB0</t>
  </si>
  <si>
    <t>SM 1222 DQ RLY 16 x relajski izhodni modul
6ES7222-1HH32-0XB0</t>
  </si>
  <si>
    <t>Touch panelSiemens TP1200 Comfort</t>
  </si>
  <si>
    <r>
      <t xml:space="preserve"> </t>
    </r>
    <r>
      <rPr>
        <sz val="10"/>
        <color indexed="8"/>
        <rFont val="Calibri"/>
        <family val="2"/>
        <charset val="238"/>
      </rPr>
      <t xml:space="preserve">povezovalni kabli s konektorji, pritrdilni in montažni material, sestavljanje  krmilnika z preizkusi in priklopi vseh signalov  </t>
    </r>
    <r>
      <rPr>
        <sz val="10"/>
        <rFont val="Calibri"/>
        <family val="2"/>
        <charset val="238"/>
      </rPr>
      <t xml:space="preserve"> </t>
    </r>
  </si>
  <si>
    <t xml:space="preserve"> naprava za neprekinjeno napajanje 1000VA relejski izhod za prazne baterije, izpad napajanja, sinusni izhod</t>
  </si>
  <si>
    <t xml:space="preserve"> USMERNIK enofazni, reguliran 230VAC/24VDC, 2A dimenzije 50x125 tip SITOP power 2 , 6EP1 331-1SL11 ali enakovreden</t>
  </si>
  <si>
    <t>MERILNO REGULACIJSKA OPREMA</t>
  </si>
  <si>
    <r>
      <t xml:space="preserve"> tlačno senzor </t>
    </r>
    <r>
      <rPr>
        <sz val="10"/>
        <color indexed="8"/>
        <rFont val="Calibri"/>
        <family val="2"/>
        <charset val="238"/>
      </rPr>
      <t xml:space="preserve"> 24V in analognim izhodom 4-20 mA , ip 68 za  montažo na cevovod od 0-10 bar - ELTRATEC PPI110 z kablom dolžine 20m  </t>
    </r>
    <r>
      <rPr>
        <sz val="10"/>
        <rFont val="Calibri"/>
        <family val="2"/>
        <charset val="238"/>
      </rPr>
      <t xml:space="preserve"> </t>
    </r>
  </si>
  <si>
    <t>Analizator omrežja Schneider PM710MG, z RS485 modbus povezevo. Integracija na lokalni touch panel ter sistem telemetrije</t>
  </si>
  <si>
    <t>Tokovni transformator 1500/5</t>
  </si>
  <si>
    <t>Plovno stikalo primerno za pitno vodo Endress &amp; Hauser Liquifloat FTS20</t>
  </si>
  <si>
    <t>Pretočno stikalo flowswitch Flowphant DTT31</t>
  </si>
  <si>
    <t>Vmesnik optika na ethernet; full dublex; SM napr: MOXA ali enakovreden</t>
  </si>
  <si>
    <t>Ethernet switch 8 portni, industrijske izvedbe napr: MOXA EDS 208 ali enakovreden</t>
  </si>
  <si>
    <t>DOVODNI KABEL IN CEVI ZA EL. KABLE Z OZEMLJITVIJO</t>
  </si>
  <si>
    <r>
      <t xml:space="preserve"> </t>
    </r>
    <r>
      <rPr>
        <sz val="10"/>
        <color indexed="8"/>
        <rFont val="Calibri"/>
        <family val="2"/>
        <charset val="238"/>
      </rPr>
      <t xml:space="preserve">Naziv, tip, oznaka </t>
    </r>
    <r>
      <rPr>
        <sz val="10"/>
        <rFont val="Calibri"/>
        <family val="2"/>
        <charset val="238"/>
      </rPr>
      <t xml:space="preserve"> </t>
    </r>
  </si>
  <si>
    <t xml:space="preserve"> Dovodni kabel med KPMO NYY-J 4x150mm2 komplet z obojestranskimi kabel čevlji. Točka priključitve obstoječa NN omara</t>
  </si>
  <si>
    <r>
      <t xml:space="preserve"> </t>
    </r>
    <r>
      <rPr>
        <sz val="10"/>
        <color indexed="8"/>
        <rFont val="Calibri"/>
        <family val="2"/>
        <charset val="238"/>
      </rPr>
      <t xml:space="preserve">Ureditev priklopnega mesta in priklop dovodnega kabla v KPMO in v stikalnem bloku črpališča  </t>
    </r>
    <r>
      <rPr>
        <sz val="10"/>
        <rFont val="Calibri"/>
        <family val="2"/>
        <charset val="238"/>
      </rPr>
      <t xml:space="preserve"> </t>
    </r>
  </si>
  <si>
    <r>
      <t xml:space="preserve"> </t>
    </r>
    <r>
      <rPr>
        <sz val="10"/>
        <color indexed="8"/>
        <rFont val="Calibri"/>
        <family val="2"/>
        <charset val="238"/>
      </rPr>
      <t xml:space="preserve">PVC označitveni trak za kable </t>
    </r>
    <r>
      <rPr>
        <sz val="10"/>
        <rFont val="Calibri"/>
        <family val="2"/>
        <charset val="238"/>
      </rPr>
      <t xml:space="preserve"> </t>
    </r>
  </si>
  <si>
    <t>Strojni in deloma ročni izkop kabelskega kanala v terenu IV. do V. ktg. dim 0,5 x 1,10 m, izdelava podloge iz suhega betona MB10 v sloju 10 cm, polaganje 2x stigmafleks cevi premera 2x110mm (vključno z distančniki, čepi, tesnili, koleni, ...), obbetoniranje z betonom MB10 v sloju 10 cm zasip, s tamponskim gramozom ter nabijanje v slojih 20 cm, polaganje ozemljilnega valjanca in PVC opozorilnega traku, odvoz materiala v predelavo gradbenih odpadkov s plačilom taks, vse komplet</t>
  </si>
  <si>
    <t>Izkop  v terenu IV. do V. kat. in komplet izgradnja tipskega manipulativnega kabelskega jaška dim 120x120x120cm (notranja mera), z betonom MB 30, litoželeznim pokrovom 400kN, 600*600 mm, z napisom ELEKTRIKA, odvoz materiala v predelavo gradbenih odpadkov, vse komplet</t>
  </si>
  <si>
    <t>ELEKTRO MATERIAL IN OPREMA</t>
  </si>
  <si>
    <r>
      <t>Zaščiteno industrijsko LED svetilo 230VAC, Svetilka Disano 957 42W CLD CELL grey 16471400, IP65</t>
    </r>
    <r>
      <rPr>
        <sz val="10"/>
        <color indexed="8"/>
        <rFont val="Calibri"/>
        <family val="2"/>
        <charset val="238"/>
      </rPr>
      <t xml:space="preserve"> </t>
    </r>
    <r>
      <rPr>
        <sz val="10"/>
        <rFont val="Calibri"/>
        <family val="2"/>
        <charset val="238"/>
      </rPr>
      <t xml:space="preserve"> </t>
    </r>
  </si>
  <si>
    <r>
      <t xml:space="preserve"> Zunanja LED </t>
    </r>
    <r>
      <rPr>
        <sz val="10"/>
        <color indexed="8"/>
        <rFont val="Calibri"/>
        <family val="2"/>
        <charset val="238"/>
      </rPr>
      <t xml:space="preserve">svetilka z IR senzorjem 20 W  IP55 </t>
    </r>
    <r>
      <rPr>
        <sz val="10"/>
        <rFont val="Calibri"/>
        <family val="2"/>
        <charset val="238"/>
      </rPr>
      <t xml:space="preserve"> </t>
    </r>
  </si>
  <si>
    <r>
      <t xml:space="preserve"> </t>
    </r>
    <r>
      <rPr>
        <sz val="10"/>
        <color indexed="8"/>
        <rFont val="Calibri"/>
        <family val="2"/>
        <charset val="238"/>
      </rPr>
      <t xml:space="preserve">stikalo 1/P,N/0,250V navadno </t>
    </r>
    <r>
      <rPr>
        <sz val="10"/>
        <rFont val="Calibri"/>
        <family val="2"/>
        <charset val="238"/>
      </rPr>
      <t xml:space="preserve"> </t>
    </r>
  </si>
  <si>
    <r>
      <t xml:space="preserve"> </t>
    </r>
    <r>
      <rPr>
        <sz val="10"/>
        <color indexed="8"/>
        <rFont val="Calibri"/>
        <family val="2"/>
        <charset val="238"/>
      </rPr>
      <t xml:space="preserve">kos </t>
    </r>
    <r>
      <rPr>
        <sz val="10"/>
        <rFont val="Calibri"/>
        <family val="2"/>
        <charset val="238"/>
      </rPr>
      <t xml:space="preserve"> </t>
    </r>
  </si>
  <si>
    <r>
      <t xml:space="preserve"> </t>
    </r>
    <r>
      <rPr>
        <sz val="10"/>
        <color indexed="8"/>
        <rFont val="Calibri"/>
        <family val="2"/>
        <charset val="238"/>
      </rPr>
      <t xml:space="preserve">instalacijska priključno razvodna doza N/O IP55 </t>
    </r>
    <r>
      <rPr>
        <sz val="10"/>
        <rFont val="Calibri"/>
        <family val="2"/>
        <charset val="238"/>
      </rPr>
      <t xml:space="preserve"> </t>
    </r>
  </si>
  <si>
    <r>
      <t xml:space="preserve"> </t>
    </r>
    <r>
      <rPr>
        <sz val="10"/>
        <color indexed="8"/>
        <rFont val="Calibri"/>
        <family val="2"/>
        <charset val="238"/>
      </rPr>
      <t xml:space="preserve">zidni radiator s termostatom 230 V 1200W </t>
    </r>
    <r>
      <rPr>
        <sz val="10"/>
        <rFont val="Calibri"/>
        <family val="2"/>
        <charset val="238"/>
      </rPr>
      <t xml:space="preserve"> </t>
    </r>
  </si>
  <si>
    <r>
      <t xml:space="preserve"> </t>
    </r>
    <r>
      <rPr>
        <sz val="10"/>
        <color indexed="8"/>
        <rFont val="Calibri"/>
        <family val="2"/>
        <charset val="238"/>
      </rPr>
      <t xml:space="preserve">Vtičnica 2p+PE šuko n/o 250V 16A </t>
    </r>
    <r>
      <rPr>
        <sz val="10"/>
        <rFont val="Calibri"/>
        <family val="2"/>
        <charset val="238"/>
      </rPr>
      <t xml:space="preserve"> </t>
    </r>
  </si>
  <si>
    <r>
      <t xml:space="preserve"> </t>
    </r>
    <r>
      <rPr>
        <sz val="10"/>
        <color indexed="8"/>
        <rFont val="Calibri"/>
        <family val="2"/>
        <charset val="238"/>
      </rPr>
      <t xml:space="preserve">Vtičnica 3p+N+PE no 400V 16A </t>
    </r>
    <r>
      <rPr>
        <sz val="10"/>
        <rFont val="Calibri"/>
        <family val="2"/>
        <charset val="238"/>
      </rPr>
      <t xml:space="preserve"> </t>
    </r>
  </si>
  <si>
    <r>
      <t xml:space="preserve"> </t>
    </r>
    <r>
      <rPr>
        <sz val="10"/>
        <color indexed="8"/>
        <rFont val="Calibri"/>
        <family val="2"/>
        <charset val="238"/>
      </rPr>
      <t xml:space="preserve">Nadometni instalacijski kanali (beli) 100x60mm NIK </t>
    </r>
    <r>
      <rPr>
        <sz val="10"/>
        <rFont val="Calibri"/>
        <family val="2"/>
        <charset val="238"/>
      </rPr>
      <t xml:space="preserve"> </t>
    </r>
  </si>
  <si>
    <r>
      <t xml:space="preserve"> </t>
    </r>
    <r>
      <rPr>
        <sz val="10"/>
        <color indexed="8"/>
        <rFont val="Calibri"/>
        <family val="2"/>
        <charset val="238"/>
      </rPr>
      <t xml:space="preserve">Nadometni instalacijski kanali (beli) 40x20mm NIK </t>
    </r>
    <r>
      <rPr>
        <sz val="10"/>
        <rFont val="Calibri"/>
        <family val="2"/>
        <charset val="238"/>
      </rPr>
      <t xml:space="preserve"> </t>
    </r>
  </si>
  <si>
    <t>UTP CAT6</t>
  </si>
  <si>
    <r>
      <t xml:space="preserve"> </t>
    </r>
    <r>
      <rPr>
        <sz val="10"/>
        <color indexed="8"/>
        <rFont val="Calibri"/>
        <family val="2"/>
        <charset val="238"/>
      </rPr>
      <t xml:space="preserve">LiYCY 2x2x0,75 </t>
    </r>
    <r>
      <rPr>
        <sz val="10"/>
        <rFont val="Calibri"/>
        <family val="2"/>
        <charset val="238"/>
      </rPr>
      <t xml:space="preserve"> </t>
    </r>
  </si>
  <si>
    <r>
      <t xml:space="preserve"> </t>
    </r>
    <r>
      <rPr>
        <sz val="10"/>
        <color indexed="8"/>
        <rFont val="Calibri"/>
        <family val="2"/>
        <charset val="238"/>
      </rPr>
      <t>NYcY 4x1,5 mm2</t>
    </r>
  </si>
  <si>
    <r>
      <t xml:space="preserve"> </t>
    </r>
    <r>
      <rPr>
        <sz val="10"/>
        <color indexed="8"/>
        <rFont val="Calibri"/>
        <family val="2"/>
        <charset val="238"/>
      </rPr>
      <t>NYY 3x1,5mm2</t>
    </r>
  </si>
  <si>
    <r>
      <t xml:space="preserve"> </t>
    </r>
    <r>
      <rPr>
        <sz val="10"/>
        <color indexed="8"/>
        <rFont val="Calibri"/>
        <family val="2"/>
        <charset val="238"/>
      </rPr>
      <t>NYY 3x2,5mm2</t>
    </r>
  </si>
  <si>
    <r>
      <t xml:space="preserve"> </t>
    </r>
    <r>
      <rPr>
        <sz val="10"/>
        <color indexed="8"/>
        <rFont val="Calibri"/>
        <family val="2"/>
        <charset val="238"/>
      </rPr>
      <t>NYY 4x2,5mm2</t>
    </r>
  </si>
  <si>
    <r>
      <t xml:space="preserve"> </t>
    </r>
    <r>
      <rPr>
        <sz val="10"/>
        <color indexed="8"/>
        <rFont val="Calibri"/>
        <family val="2"/>
        <charset val="238"/>
      </rPr>
      <t>NYY 5x2,5mm2</t>
    </r>
  </si>
  <si>
    <r>
      <t xml:space="preserve"> </t>
    </r>
    <r>
      <rPr>
        <sz val="10"/>
        <color indexed="8"/>
        <rFont val="Calibri"/>
        <family val="2"/>
        <charset val="238"/>
      </rPr>
      <t>NYY 4x35mm2</t>
    </r>
  </si>
  <si>
    <r>
      <t xml:space="preserve"> p</t>
    </r>
    <r>
      <rPr>
        <sz val="10"/>
        <color indexed="8"/>
        <rFont val="Calibri"/>
        <family val="2"/>
        <charset val="238"/>
      </rPr>
      <t xml:space="preserve">lastične gibljive cevi fi 13mm </t>
    </r>
    <r>
      <rPr>
        <sz val="10"/>
        <rFont val="Calibri"/>
        <family val="2"/>
        <charset val="238"/>
      </rPr>
      <t xml:space="preserve"> </t>
    </r>
  </si>
  <si>
    <r>
      <t xml:space="preserve"> </t>
    </r>
    <r>
      <rPr>
        <sz val="10"/>
        <color indexed="8"/>
        <rFont val="Calibri"/>
        <family val="2"/>
        <charset val="238"/>
      </rPr>
      <t xml:space="preserve">plastične gibtive cevi fi 16mm </t>
    </r>
    <r>
      <rPr>
        <sz val="10"/>
        <rFont val="Calibri"/>
        <family val="2"/>
        <charset val="238"/>
      </rPr>
      <t xml:space="preserve"> </t>
    </r>
  </si>
  <si>
    <r>
      <t xml:space="preserve"> </t>
    </r>
    <r>
      <rPr>
        <sz val="10"/>
        <color indexed="8"/>
        <rFont val="Calibri"/>
        <family val="2"/>
        <charset val="238"/>
      </rPr>
      <t xml:space="preserve">sobni zidni termostat za prostor </t>
    </r>
    <r>
      <rPr>
        <sz val="10"/>
        <rFont val="Calibri"/>
        <family val="2"/>
        <charset val="238"/>
      </rPr>
      <t xml:space="preserve"> </t>
    </r>
  </si>
  <si>
    <r>
      <t xml:space="preserve"> </t>
    </r>
    <r>
      <rPr>
        <sz val="10"/>
        <color indexed="8"/>
        <rFont val="Calibri"/>
        <family val="2"/>
        <charset val="238"/>
      </rPr>
      <t xml:space="preserve">mikrostikala v ohišju v zaščiti IP 55 za kontrolo vstopa </t>
    </r>
    <r>
      <rPr>
        <sz val="10"/>
        <rFont val="Calibri"/>
        <family val="2"/>
        <charset val="238"/>
      </rPr>
      <t xml:space="preserve"> </t>
    </r>
  </si>
  <si>
    <r>
      <t xml:space="preserve"> </t>
    </r>
    <r>
      <rPr>
        <sz val="10"/>
        <color indexed="8"/>
        <rFont val="Calibri"/>
        <family val="2"/>
        <charset val="238"/>
      </rPr>
      <t xml:space="preserve">PF rumeno zelena žica za povezavo kovinskih mas fi 10mm </t>
    </r>
    <r>
      <rPr>
        <sz val="10"/>
        <rFont val="Calibri"/>
        <family val="2"/>
        <charset val="238"/>
      </rPr>
      <t xml:space="preserve"> </t>
    </r>
  </si>
  <si>
    <r>
      <t xml:space="preserve"> </t>
    </r>
    <r>
      <rPr>
        <sz val="10"/>
        <color indexed="8"/>
        <rFont val="Calibri"/>
        <family val="2"/>
        <charset val="238"/>
      </rPr>
      <t xml:space="preserve">P/F rumen zelena 6mm </t>
    </r>
    <r>
      <rPr>
        <sz val="10"/>
        <rFont val="Calibri"/>
        <family val="2"/>
        <charset val="238"/>
      </rPr>
      <t xml:space="preserve"> </t>
    </r>
  </si>
  <si>
    <r>
      <t xml:space="preserve"> </t>
    </r>
    <r>
      <rPr>
        <sz val="10"/>
        <color indexed="8"/>
        <rFont val="Calibri"/>
        <family val="2"/>
        <charset val="238"/>
      </rPr>
      <t xml:space="preserve">Priklop enofaznih porabnikov </t>
    </r>
    <r>
      <rPr>
        <sz val="10"/>
        <rFont val="Calibri"/>
        <family val="2"/>
        <charset val="238"/>
      </rPr>
      <t xml:space="preserve"> </t>
    </r>
  </si>
  <si>
    <r>
      <t xml:space="preserve"> </t>
    </r>
    <r>
      <rPr>
        <sz val="10"/>
        <color indexed="8"/>
        <rFont val="Calibri"/>
        <family val="2"/>
        <charset val="238"/>
      </rPr>
      <t xml:space="preserve">priklop trofaznih porabnikov </t>
    </r>
    <r>
      <rPr>
        <sz val="10"/>
        <rFont val="Calibri"/>
        <family val="2"/>
        <charset val="238"/>
      </rPr>
      <t xml:space="preserve"> </t>
    </r>
  </si>
  <si>
    <r>
      <t xml:space="preserve"> </t>
    </r>
    <r>
      <rPr>
        <sz val="10"/>
        <color indexed="8"/>
        <rFont val="Calibri"/>
        <family val="2"/>
        <charset val="238"/>
      </rPr>
      <t xml:space="preserve">priklop specalnih porabnikov </t>
    </r>
    <r>
      <rPr>
        <sz val="10"/>
        <rFont val="Calibri"/>
        <family val="2"/>
        <charset val="238"/>
      </rPr>
      <t xml:space="preserve"> </t>
    </r>
  </si>
  <si>
    <r>
      <t xml:space="preserve"> </t>
    </r>
    <r>
      <rPr>
        <sz val="10"/>
        <color indexed="8"/>
        <rFont val="Calibri"/>
        <family val="2"/>
        <charset val="238"/>
      </rPr>
      <t xml:space="preserve">kabelske kinete s konzolami, spojnimi kosi, pokrovi 300/60 vse iz materiala AISI 304 (z pridobljenim certifikatom)  </t>
    </r>
    <r>
      <rPr>
        <sz val="10"/>
        <rFont val="Calibri"/>
        <family val="2"/>
        <charset val="238"/>
      </rPr>
      <t xml:space="preserve"> </t>
    </r>
  </si>
  <si>
    <r>
      <t xml:space="preserve"> </t>
    </r>
    <r>
      <rPr>
        <sz val="10"/>
        <color indexed="8"/>
        <rFont val="Calibri"/>
        <family val="2"/>
        <charset val="238"/>
      </rPr>
      <t xml:space="preserve">kabelske kinete s konzolami, spojnimi kosi, pokrovi 200/60 vse iz materiala AISI 304 (z pridobljenim certifikatom)  </t>
    </r>
    <r>
      <rPr>
        <sz val="10"/>
        <rFont val="Calibri"/>
        <family val="2"/>
        <charset val="238"/>
      </rPr>
      <t xml:space="preserve"> </t>
    </r>
  </si>
  <si>
    <r>
      <t xml:space="preserve"> </t>
    </r>
    <r>
      <rPr>
        <sz val="10"/>
        <color indexed="8"/>
        <rFont val="Calibri"/>
        <family val="2"/>
        <charset val="238"/>
      </rPr>
      <t xml:space="preserve">kabelske kinete s konzolami, spojnimi kosi, pokrovi 100/60 vse iz materiala AISI 304 (z pridobljenim certifikatom)  </t>
    </r>
    <r>
      <rPr>
        <sz val="10"/>
        <rFont val="Calibri"/>
        <family val="2"/>
        <charset val="238"/>
      </rPr>
      <t xml:space="preserve"> </t>
    </r>
  </si>
  <si>
    <r>
      <t xml:space="preserve"> ozeml</t>
    </r>
    <r>
      <rPr>
        <sz val="10"/>
        <color indexed="8"/>
        <rFont val="Calibri"/>
        <family val="2"/>
        <charset val="238"/>
      </rPr>
      <t xml:space="preserve">jitveni trak 20x3mm položen kot lovilci in odvodi in za povezavo kovinskih  mas na strešnih oziroma stenskih podporah vse iz nerjavečega materiala   </t>
    </r>
    <r>
      <rPr>
        <sz val="10"/>
        <rFont val="Calibri"/>
        <family val="2"/>
        <charset val="238"/>
      </rPr>
      <t xml:space="preserve"> </t>
    </r>
  </si>
  <si>
    <r>
      <t xml:space="preserve"> križ</t>
    </r>
    <r>
      <rPr>
        <sz val="10"/>
        <color indexed="8"/>
        <rFont val="Calibri"/>
        <family val="2"/>
        <charset val="238"/>
      </rPr>
      <t xml:space="preserve">ne sponke </t>
    </r>
    <r>
      <rPr>
        <sz val="10"/>
        <rFont val="Calibri"/>
        <family val="2"/>
        <charset val="238"/>
      </rPr>
      <t xml:space="preserve"> </t>
    </r>
  </si>
  <si>
    <r>
      <t xml:space="preserve"> žlebne</t>
    </r>
    <r>
      <rPr>
        <sz val="10"/>
        <color indexed="8"/>
        <rFont val="Calibri"/>
        <family val="2"/>
        <charset val="238"/>
      </rPr>
      <t xml:space="preserve"> sponke </t>
    </r>
    <r>
      <rPr>
        <sz val="10"/>
        <rFont val="Calibri"/>
        <family val="2"/>
        <charset val="238"/>
      </rPr>
      <t xml:space="preserve"> </t>
    </r>
  </si>
  <si>
    <r>
      <t xml:space="preserve"> </t>
    </r>
    <r>
      <rPr>
        <sz val="10"/>
        <color indexed="8"/>
        <rFont val="Calibri"/>
        <family val="2"/>
        <charset val="238"/>
      </rPr>
      <t xml:space="preserve">zaščitni kotnik merilnega mesta strelovoda h =1,5m </t>
    </r>
    <r>
      <rPr>
        <sz val="10"/>
        <rFont val="Calibri"/>
        <family val="2"/>
        <charset val="238"/>
      </rPr>
      <t xml:space="preserve"> </t>
    </r>
  </si>
  <si>
    <r>
      <t xml:space="preserve"> </t>
    </r>
    <r>
      <rPr>
        <sz val="10"/>
        <color indexed="8"/>
        <rFont val="Calibri"/>
        <family val="2"/>
        <charset val="238"/>
      </rPr>
      <t xml:space="preserve">Izvedba izenačitve potencialov stikalnih blokov, se izdela z PE zbiralko na katero se priključi zemljovod (ozemljitveni trak 25x4 mm), od tu se položi P/F -Y 1x16mm2. </t>
    </r>
    <r>
      <rPr>
        <sz val="10"/>
        <rFont val="Calibri"/>
        <family val="2"/>
        <charset val="238"/>
      </rPr>
      <t xml:space="preserve"> </t>
    </r>
  </si>
  <si>
    <r>
      <t xml:space="preserve"> </t>
    </r>
    <r>
      <rPr>
        <sz val="10"/>
        <color indexed="8"/>
        <rFont val="Calibri"/>
        <family val="2"/>
        <charset val="238"/>
      </rPr>
      <t xml:space="preserve">Na zbiralko položeno v objektu za povezavo kovinskih mas se priključi; </t>
    </r>
    <r>
      <rPr>
        <sz val="10"/>
        <rFont val="Calibri"/>
        <family val="2"/>
        <charset val="238"/>
      </rPr>
      <t xml:space="preserve"> </t>
    </r>
  </si>
  <si>
    <r>
      <t xml:space="preserve"> </t>
    </r>
    <r>
      <rPr>
        <sz val="10"/>
        <color indexed="8"/>
        <rFont val="Calibri"/>
        <family val="2"/>
        <charset val="238"/>
      </rPr>
      <t xml:space="preserve">-ohišja stikalnih blokov </t>
    </r>
    <r>
      <rPr>
        <sz val="10"/>
        <rFont val="Calibri"/>
        <family val="2"/>
        <charset val="238"/>
      </rPr>
      <t xml:space="preserve"> </t>
    </r>
  </si>
  <si>
    <r>
      <t xml:space="preserve"> -</t>
    </r>
    <r>
      <rPr>
        <sz val="10"/>
        <color indexed="8"/>
        <rFont val="Calibri"/>
        <family val="2"/>
        <charset val="238"/>
      </rPr>
      <t xml:space="preserve">nosilci in elementi strojne opreme </t>
    </r>
    <r>
      <rPr>
        <sz val="10"/>
        <rFont val="Calibri"/>
        <family val="2"/>
        <charset val="238"/>
      </rPr>
      <t xml:space="preserve"> </t>
    </r>
  </si>
  <si>
    <r>
      <t xml:space="preserve"> -</t>
    </r>
    <r>
      <rPr>
        <sz val="10"/>
        <color indexed="8"/>
        <rFont val="Calibri"/>
        <family val="2"/>
        <charset val="238"/>
      </rPr>
      <t xml:space="preserve">cevovodi </t>
    </r>
    <r>
      <rPr>
        <sz val="10"/>
        <rFont val="Calibri"/>
        <family val="2"/>
        <charset val="238"/>
      </rPr>
      <t xml:space="preserve"> </t>
    </r>
  </si>
  <si>
    <r>
      <t xml:space="preserve"> </t>
    </r>
    <r>
      <rPr>
        <sz val="10"/>
        <color indexed="8"/>
        <rFont val="Calibri"/>
        <family val="2"/>
        <charset val="238"/>
      </rPr>
      <t xml:space="preserve">-vsi drugi kovinski deli v objektu </t>
    </r>
    <r>
      <rPr>
        <sz val="10"/>
        <rFont val="Calibri"/>
        <family val="2"/>
        <charset val="238"/>
      </rPr>
      <t xml:space="preserve"> </t>
    </r>
  </si>
  <si>
    <r>
      <t xml:space="preserve"> </t>
    </r>
    <r>
      <rPr>
        <sz val="10"/>
        <color indexed="8"/>
        <rFont val="Calibri"/>
        <family val="2"/>
        <charset val="238"/>
      </rPr>
      <t xml:space="preserve">valjanec 25x4mm za priklop doze za povezavo kovinskih mas </t>
    </r>
    <r>
      <rPr>
        <sz val="10"/>
        <rFont val="Calibri"/>
        <family val="2"/>
        <charset val="238"/>
      </rPr>
      <t xml:space="preserve"> </t>
    </r>
  </si>
  <si>
    <r>
      <t>križne</t>
    </r>
    <r>
      <rPr>
        <sz val="10"/>
        <color indexed="8"/>
        <rFont val="Calibri"/>
        <family val="2"/>
        <charset val="238"/>
      </rPr>
      <t xml:space="preserve"> sponke </t>
    </r>
    <r>
      <rPr>
        <sz val="10"/>
        <rFont val="Calibri"/>
        <family val="2"/>
        <charset val="238"/>
      </rPr>
      <t xml:space="preserve"> </t>
    </r>
  </si>
  <si>
    <r>
      <t xml:space="preserve"> </t>
    </r>
    <r>
      <rPr>
        <sz val="10"/>
        <color indexed="8"/>
        <rFont val="Calibri"/>
        <family val="2"/>
        <charset val="238"/>
      </rPr>
      <t xml:space="preserve">doza za izenačitev potencialov s priključnimi sponkami in uvodnicami </t>
    </r>
    <r>
      <rPr>
        <sz val="10"/>
        <rFont val="Calibri"/>
        <family val="2"/>
        <charset val="238"/>
      </rPr>
      <t xml:space="preserve"> </t>
    </r>
  </si>
  <si>
    <t>PROGRAMSKA OPREMA</t>
  </si>
  <si>
    <r>
      <t xml:space="preserve"> p</t>
    </r>
    <r>
      <rPr>
        <sz val="10"/>
        <color indexed="8"/>
        <rFont val="Calibri"/>
        <family val="2"/>
        <charset val="238"/>
      </rPr>
      <t>rogramiranje krmilne logike za upravljanje črpališča, ter kreiranje tabel podatkov v krmilniku za prenos v nadzorni center, z preizkusom delovanja s pomočjo simulacije, in preizkus delovanja z spuščanjem v pogon na terenu, kompatibilno z obstoječim sistemom</t>
    </r>
  </si>
  <si>
    <r>
      <t xml:space="preserve"> p</t>
    </r>
    <r>
      <rPr>
        <sz val="10"/>
        <color indexed="8"/>
        <rFont val="Calibri"/>
        <family val="2"/>
        <charset val="238"/>
      </rPr>
      <t>rogramiranje Touch panela v grafični obliki, kreiranje zgodovinskih podatkov</t>
    </r>
  </si>
  <si>
    <t>OSTALO</t>
  </si>
  <si>
    <t>Sodelovanje z ostalimi izvajalci na objektu.</t>
  </si>
  <si>
    <t>Šolanje uporabnika.</t>
  </si>
  <si>
    <t>Drobni in vezni material.</t>
  </si>
  <si>
    <t>SKUPAJ</t>
  </si>
  <si>
    <t>ELEKTROINŠTALACIJE VH + Č ZAJELŠJE</t>
  </si>
  <si>
    <r>
      <t xml:space="preserve"> </t>
    </r>
    <r>
      <rPr>
        <sz val="10"/>
        <color indexed="8"/>
        <rFont val="Calibri"/>
        <family val="2"/>
        <charset val="238"/>
      </rPr>
      <t xml:space="preserve">Motorsko zaščitno stikalo kompaktne izvedbe, za moč motorja 75 kW in zaščitnim nastavljivim izvlekljivim modulom, signalizacijo izpada pretokovne zaščite, signalizacijo kratkostične zaščite, podaljškom osi, ročico na vratih stikalnega  bloka in napisno tablico  </t>
    </r>
    <r>
      <rPr>
        <sz val="10"/>
        <rFont val="Calibri"/>
        <family val="2"/>
        <charset val="238"/>
      </rPr>
      <t xml:space="preserve"> </t>
    </r>
  </si>
  <si>
    <t xml:space="preserve">kontaktor štiripolen z nastavkom pomožnih kontaktov 2+2 , moči 75 kW tuljava 230V  z vgrajenim RC elenom za dušenje   </t>
  </si>
  <si>
    <t xml:space="preserve">kontaktor štiripolen z nastavkom pomožnih kontaktov 2+2 , moči 45 kW tuljava 230V  z vgrajenim RC elenom za dušenje   </t>
  </si>
  <si>
    <t>Mehki zagon Schneider Alistart 48, 75kW</t>
  </si>
  <si>
    <t>Zamenjava obstoječega transformatorja (jambor) 100kVA z novim transformatorjem 250kVA, komplet s prevezavami, manipulacijami in odklopi</t>
  </si>
  <si>
    <r>
      <t xml:space="preserve"> </t>
    </r>
    <r>
      <rPr>
        <sz val="10"/>
        <color indexed="8"/>
        <rFont val="Calibri"/>
        <family val="2"/>
        <charset val="238"/>
      </rPr>
      <t xml:space="preserve">Ureditev priklopnega mesta in priklop dovodnega kabla v KPMO in v stikalnem bloku črpališča . Zamenjava tokovnikov z novimi </t>
    </r>
    <r>
      <rPr>
        <sz val="10"/>
        <rFont val="Calibri"/>
        <family val="2"/>
        <charset val="238"/>
      </rPr>
      <t xml:space="preserve"> 300/5A, ter namestitev podnožja PK 400/315A</t>
    </r>
  </si>
  <si>
    <r>
      <t xml:space="preserve"> </t>
    </r>
    <r>
      <rPr>
        <sz val="10"/>
        <color indexed="8"/>
        <rFont val="Calibri"/>
        <family val="2"/>
        <charset val="238"/>
      </rPr>
      <t xml:space="preserve">Ozemljitveni valjanec FeZn 25 x 4 mm položen med KPMO in ozemljili ob dovodnem kablu, do MCC in spojen na obstoječa ozemljila, okoli objekta in za ozemljitev zaščitne mrežaste ograje    </t>
    </r>
    <r>
      <rPr>
        <sz val="10"/>
        <rFont val="Calibri"/>
        <family val="2"/>
        <charset val="238"/>
      </rPr>
      <t xml:space="preserve"> </t>
    </r>
  </si>
  <si>
    <r>
      <t xml:space="preserve"> </t>
    </r>
    <r>
      <rPr>
        <sz val="10"/>
        <color indexed="8"/>
        <rFont val="Calibri"/>
        <family val="2"/>
        <charset val="238"/>
      </rPr>
      <t>kabelska kanalizacija je upoštevana v ceni materiala</t>
    </r>
  </si>
  <si>
    <t>Preboj obstoječga jaška za cevi 2xSF110, ter zidarska obdelava uvoda</t>
  </si>
  <si>
    <r>
      <t xml:space="preserve"> </t>
    </r>
    <r>
      <rPr>
        <sz val="10"/>
        <color indexed="8"/>
        <rFont val="Calibri"/>
        <family val="2"/>
        <charset val="238"/>
      </rPr>
      <t>NYY 4x70mm2</t>
    </r>
  </si>
  <si>
    <t>Izdelava bypassa  za zagotavljanje dobave vode v času gradnje vključno z dobavo in montažo črpalke, prevezavo, elektro napeljavo in krmiljenje, vse komplet</t>
  </si>
  <si>
    <t>Varovanje, vse komplet</t>
  </si>
  <si>
    <r>
      <t xml:space="preserve">Izdelava priključka na obstoječi jekleni cevi, ZAČASNO montaža črpalke za nemoteno oskrbo z vodo, vso povezavo in predelavo instalacije komplet z  varilnim in drugim materialom. </t>
    </r>
    <r>
      <rPr>
        <b/>
        <sz val="11"/>
        <rFont val="Calibri"/>
        <family val="2"/>
        <charset val="238"/>
        <scheme val="minor"/>
      </rPr>
      <t>NAČIN IZVEDBE ZAČASNEGA ČRPALIŠČA SE DOGOVORI Z DISTRIBUTERJEM !!</t>
    </r>
  </si>
  <si>
    <t>PAVŠAL</t>
  </si>
  <si>
    <t>Dobava materiala in 2x premaz notranjih AB sten in AB tlaka z epoksi pralno barvo (namenska zaščita za vodohrane), vključno z vsemi pomožnimi deli, vse komplet (vodne celice)</t>
  </si>
  <si>
    <t>Dobava in polaganje talnih protizdrsnih granitogrez ploščic v sivi barvi vključno z zaokrožnico in predhodno pripravo podlage, polaganje na lepilo, vse komplet (avtomatika)</t>
  </si>
  <si>
    <t>Dobava in izdelava finega ometa betonskih sten in stropo z izravnalnim ometom s predhodno impregnacijo (npr. putz spachter BAUMIT), vse komplet</t>
  </si>
  <si>
    <t>Dobava in slikanje sten s pralno barvo do višine 150 cm, vse komplet (avtomatika)</t>
  </si>
  <si>
    <t>Dobava in slikanje sten in stropov z disperzijsko barvo nad višino 150 cm (npr. Jupol), vse komplet (avtomatika)</t>
  </si>
  <si>
    <t>SLIKOPLESKARSKA, FASADERSKA  IN TLAKARSKA DELA</t>
  </si>
  <si>
    <t>Merilnik pretoka induktivne izvedbe Endres&amp;Hauser Proline Promag P300 DN300</t>
  </si>
  <si>
    <r>
      <t xml:space="preserve"> </t>
    </r>
    <r>
      <rPr>
        <sz val="10"/>
        <color indexed="8"/>
        <rFont val="Calibri"/>
        <family val="2"/>
        <charset val="238"/>
      </rPr>
      <t>prikaz procesa na obstoječem CNS v grafični obliki, kreiranje zgodovinskih podatkov za dobo 6 mesecev, prikaz podatkov v obliki trend diagramov (kot npr. Zenon Supervisor proizvajalca Ing. Punzenberger COPA - DATA Gmbh</t>
    </r>
  </si>
  <si>
    <r>
      <t>Nivojska sonda ultrazvočne izvedbe</t>
    </r>
    <r>
      <rPr>
        <sz val="10"/>
        <color indexed="8"/>
        <rFont val="Calibri"/>
        <family val="2"/>
        <charset val="238"/>
      </rPr>
      <t xml:space="preserve"> 24V in analognim izhodom 4-20 mA , Endress &amp; Houser Time-of-Flight
Prosonic FDU91</t>
    </r>
  </si>
  <si>
    <t>ELEKTRO DELA - VAROVANJE</t>
  </si>
  <si>
    <t xml:space="preserve">INTEGRA 32, alarmna centrala; G2                  8 sektorjev,  8 con na centrali, z možnostjo nadgranje do 32 con </t>
  </si>
  <si>
    <t>Transformator 20V</t>
  </si>
  <si>
    <t>Akumulator 12V 17 Ah</t>
  </si>
  <si>
    <t>INT-KLCD-GR LCD tipkovnica</t>
  </si>
  <si>
    <t>OPU-3P PVC ohišje</t>
  </si>
  <si>
    <t>OPU - 4P PVC ohišje za module</t>
  </si>
  <si>
    <t>ETHM-1-PLUS, ETHERNET modul</t>
  </si>
  <si>
    <t>TAU IP/ GPRS TAU, vmesnik za prenos sporočil preko interneta in SIM</t>
  </si>
  <si>
    <t>VIDD 60 bariera 30m</t>
  </si>
  <si>
    <t>Senzor OPAL PLUS SET Zunanji PIR + MW senzor, antimasking</t>
  </si>
  <si>
    <t>INT-SCR-BL Multi funkcijska tipkovnica za zunanjo montažo</t>
  </si>
  <si>
    <t>INT-R Kontroler</t>
  </si>
  <si>
    <t>KT-STD-1 Brezkontaktna kartica</t>
  </si>
  <si>
    <t>AN 306 Analizator tresljajev ograje enokanalni (do 300m ograje)</t>
  </si>
  <si>
    <t>El.vodnik za analizator</t>
  </si>
  <si>
    <t>Zaključni element</t>
  </si>
  <si>
    <t>APS-412 Napajalnik 12V dc, 4A</t>
  </si>
  <si>
    <t>Ohišje napajalnika</t>
  </si>
  <si>
    <t>Akumulator 12V 7Ah</t>
  </si>
  <si>
    <t>DPM (vezice (na 1m 5 vezic), vložki…)</t>
  </si>
  <si>
    <t>Skupaj oprema</t>
  </si>
  <si>
    <t>Montaža in zagon</t>
  </si>
  <si>
    <t>Montaža naprav na pripravljene instalacije, nastavitev parametrov, testiranje, spuščanje v pogon, primopredaja in poučitev pristojnega osebja o delovanju sistema</t>
  </si>
  <si>
    <t xml:space="preserve">Skupaj  zagon </t>
  </si>
  <si>
    <t>Instalacija</t>
  </si>
  <si>
    <t>El.kabel 3x1,5mm2</t>
  </si>
  <si>
    <t>El.kabel 12X0,22mm2</t>
  </si>
  <si>
    <t>El.kabel 2x0,5+4x0,22mm2</t>
  </si>
  <si>
    <t>El.kabel 5x2x0,8mm2</t>
  </si>
  <si>
    <t>PN cev fi16mm</t>
  </si>
  <si>
    <t>NIK kanal 2</t>
  </si>
  <si>
    <t>Rebrasta cev</t>
  </si>
  <si>
    <t>Preboj skozi zid do 35cm</t>
  </si>
  <si>
    <t>Doza n/o 150x110mm</t>
  </si>
  <si>
    <t>DPM</t>
  </si>
  <si>
    <t>Skupaj OCENA (brez DDV)</t>
  </si>
  <si>
    <t>Ves izbrani vodovodni material mora biti pred pričetkom izvajanja del potrjen s strani upravljalca vodovoda. V cenah upoštevati nabavo, dobavo, transport, montažo, vgradnjo in polaganje z vsem pritrdilnim materialom, tesnilnim in spojnim materialom, pripravljalnimi in zaključnimi deli.</t>
  </si>
  <si>
    <t xml:space="preserve">Pri vseh utrditvenih zemeljskih delih se spdnji ustroj utrdi na 95% (kamnita greda, zasipni material) po SPP in zgornji ustroj (tampon) na 98% po SPP. </t>
  </si>
  <si>
    <t>3b</t>
  </si>
  <si>
    <t>Vodohran in črpališče ZAJELŠJE</t>
  </si>
  <si>
    <t>SKLOP 3b - VH  IN Č. ZAJELŠJE</t>
  </si>
  <si>
    <t>Izdelava elaborata za vpis v evidenco gospodarske javne infrastrukture (GJI)</t>
  </si>
  <si>
    <t>NEUPRAVIČENO</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</si>
  <si>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Tabla je izdelana v skladu z Navodili organa upravljanja na področju komuniciranja vsebin evropske kohezijske politike v programskem obdobju 2014-2020Upoštevati tudi navodila za ravnanje z gradbenimi odpadki v skladu s tehničnimi predpisi, normativi in navodili za gospodarjenje z gradbenimi odpadki oziroma veljavno zakonodajo, predpise iz varstva pri delu ter projektno dokumentacijo. V enotnih cenah upoštevati: nabava, dobava, priprava in vgrajevanje potrebnega materiala po opisu del v posameznih postavkah z vsemi transporti in prenosi, vgrajeni materiali za ta dela morajo po kvaliteti ustrezati določilom veljavnih predpisov in SIST,  vsa pomožna dela, vse površine morajo biti popolnoma ravne in navpične.</t>
  </si>
  <si>
    <t>ur</t>
  </si>
  <si>
    <t xml:space="preserve">Dobava in montaža oken v alu izvedbi: alu okvir, v barvi RAL 9006 oz. skladno z izbiro projektanta, dim. 60/100 cm vključno s polkni, delitev po shemi, odpiranje po horizontalni in vertikalni osi, z varnostnim okovjem. Zasteklitev troslojna termična 6/14/6/14/6, k=0,7 W/m2K s TGI distančnikom. Notranja in zunanja polica iz alu pločevine barve RAL 9006, prašno barvana. Kljuka alu varnostna pololiva, standardna kljuka dobavitelja, vgradnja okna v AB steno deb. 30 cm, vse komplet </t>
  </si>
  <si>
    <t xml:space="preserve">Izdelava geodetskega posnetka novega stanja vključno s katastrom komunalnih naprav </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</si>
  <si>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</si>
  <si>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</si>
  <si>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</si>
  <si>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</si>
  <si>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</si>
  <si>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</si>
  <si>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</si>
  <si>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</si>
  <si>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</si>
  <si>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</si>
  <si>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</si>
  <si>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	Tlačne cevi iz nodularne litine (NL) 
z osnovnim TYTON (TYT) ali STANDARDNIM (STD) spojem morajo biti izdelane na obojko v skladu z EN 545:2010.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</si>
  <si>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Izdelava PID - a za vsa izvedena dela</t>
  </si>
  <si>
    <t>Projektantski nadzor nad izvajanjem del vključno z nadzorom odgovornega vodje projekta v skladu z GZ in ZAID.   Upoštevati ceno 50€/h.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</si>
</sst>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164" formatCode="_-* #,##0.00\ &quot;SIT&quot;_-;\-* #,##0.00\ &quot;SIT&quot;_-;_-* &quot;-&quot;??\ &quot;SIT&quot;_-;_-@_-"/>
    <numFmt numFmtId="165" formatCode="#,##0.00\ _S_I_T"/>
    <numFmt numFmtId="166" formatCode="#,##0.0"/>
    <numFmt numFmtId="167" formatCode="#,##0.000"/>
    <numFmt numFmtId="168" formatCode="#,##0&quot;SIT&quot;;[Red]\-#,##0&quot;SIT&quot;"/>
    <numFmt numFmtId="169" formatCode="#,##0&quot; SIT&quot;;\-#,##0&quot; SIT&quot;"/>
    <numFmt numFmtId="170" formatCode="dd/mm/yyyy"/>
    <numFmt numFmtId="171" formatCode="_-* #,##0.00&quot; €&quot;_-;\-* #,##0.00&quot; €&quot;_-;_-* \-??&quot; €&quot;_-;_-@_-"/>
    <numFmt numFmtId="172" formatCode="_-* #,##0.00\ _S_I_T_-;\-* #,##0.00\ _S_I_T_-;_-* \-??\ _S_I_T_-;_-@_-"/>
    <numFmt numFmtId="173" formatCode="#,##0.00\ &quot;€&quot;"/>
    <numFmt numFmtId="174" formatCode="#,##0.00\ _€"/>
  </numFmts>
  <fonts count="60">
    <font>
      <sz val="11"/>
      <color theme="1"/>
      <name val="Calibri"/>
      <family val="2"/>
      <charset val="238"/>
      <scheme val="minor"/>
    </font>
    <font>
      <sz val="11"/>
      <color theme="1"/>
      <name val="Calibri"/>
      <family val="2"/>
      <charset val="238"/>
      <scheme val="minor"/>
    </font>
    <font>
      <b/>
      <sz val="11"/>
      <color theme="1"/>
      <name val="Calibri"/>
      <family val="2"/>
      <scheme val="minor"/>
    </font>
    <font>
      <b/>
      <sz val="11"/>
      <color theme="1"/>
      <name val="Calibri"/>
      <family val="2"/>
      <charset val="238"/>
      <scheme val="minor"/>
    </font>
    <font>
      <b/>
      <sz val="12"/>
      <color theme="1"/>
      <name val="Calibri"/>
      <family val="2"/>
      <charset val="238"/>
      <scheme val="minor"/>
    </font>
    <font>
      <sz val="11"/>
      <color theme="1"/>
      <name val="Calibri"/>
      <family val="2"/>
      <scheme val="minor"/>
    </font>
    <font>
      <sz val="11"/>
      <name val="Calibri"/>
      <family val="2"/>
      <scheme val="minor"/>
    </font>
    <font>
      <sz val="10"/>
      <name val="Arial CE"/>
      <charset val="238"/>
    </font>
    <font>
      <sz val="11"/>
      <name val="Arial"/>
      <family val="2"/>
      <charset val="238"/>
    </font>
    <font>
      <sz val="11"/>
      <name val="Arial"/>
      <family val="2"/>
    </font>
    <font>
      <sz val="10"/>
      <name val="Arial"/>
      <family val="2"/>
      <charset val="238"/>
    </font>
    <font>
      <b/>
      <sz val="11"/>
      <name val="Arial"/>
      <family val="2"/>
    </font>
    <font>
      <sz val="11"/>
      <color indexed="8"/>
      <name val="Arial"/>
      <family val="2"/>
    </font>
    <font>
      <sz val="11"/>
      <name val="Arial Narrow"/>
      <family val="2"/>
      <charset val="238"/>
    </font>
    <font>
      <b/>
      <sz val="16"/>
      <color theme="1"/>
      <name val="Calibri"/>
      <family val="2"/>
      <scheme val="minor"/>
    </font>
    <font>
      <sz val="16"/>
      <color theme="1"/>
      <name val="Calibri"/>
      <family val="2"/>
      <scheme val="minor"/>
    </font>
    <font>
      <b/>
      <sz val="11"/>
      <name val="Arial"/>
      <family val="2"/>
      <charset val="238"/>
    </font>
    <font>
      <sz val="11"/>
      <color rgb="FF00B0F0"/>
      <name val="Arial"/>
      <family val="2"/>
    </font>
    <font>
      <sz val="11"/>
      <color indexed="17"/>
      <name val="Arial"/>
      <family val="2"/>
      <charset val="238"/>
    </font>
    <font>
      <b/>
      <sz val="14"/>
      <color theme="1"/>
      <name val="Calibri"/>
      <family val="2"/>
      <charset val="238"/>
      <scheme val="minor"/>
    </font>
    <font>
      <b/>
      <sz val="12"/>
      <name val="Arial CE"/>
      <family val="2"/>
      <charset val="238"/>
    </font>
    <font>
      <b/>
      <sz val="10"/>
      <name val="Calibri"/>
      <family val="2"/>
      <charset val="238"/>
    </font>
    <font>
      <b/>
      <sz val="10"/>
      <color indexed="8"/>
      <name val="Calibri"/>
      <family val="2"/>
      <charset val="238"/>
    </font>
    <font>
      <sz val="10"/>
      <name val="Arial CE"/>
      <family val="2"/>
      <charset val="238"/>
    </font>
    <font>
      <sz val="10"/>
      <name val="Calibri"/>
      <family val="2"/>
      <charset val="238"/>
    </font>
    <font>
      <sz val="10"/>
      <color indexed="8"/>
      <name val="Calibri"/>
      <family val="2"/>
      <charset val="238"/>
    </font>
    <font>
      <i/>
      <sz val="10"/>
      <name val="Calibri"/>
      <family val="2"/>
      <charset val="238"/>
    </font>
    <font>
      <sz val="11"/>
      <color rgb="FFFF0000"/>
      <name val="Calibri"/>
      <family val="2"/>
      <charset val="238"/>
      <scheme val="minor"/>
    </font>
    <font>
      <b/>
      <sz val="11"/>
      <name val="Calibri"/>
      <family val="2"/>
      <charset val="238"/>
      <scheme val="minor"/>
    </font>
    <font>
      <sz val="11"/>
      <color rgb="FFFF0000"/>
      <name val="Calibri"/>
      <family val="2"/>
      <scheme val="minor"/>
    </font>
    <font>
      <b/>
      <sz val="11"/>
      <color rgb="FFFF0000"/>
      <name val="Calibri"/>
      <family val="2"/>
      <scheme val="minor"/>
    </font>
    <font>
      <sz val="11"/>
      <color rgb="FF00B0F0"/>
      <name val="Arial"/>
      <family val="2"/>
      <charset val="238"/>
    </font>
    <font>
      <b/>
      <sz val="10"/>
      <name val="Calibri"/>
      <family val="2"/>
      <charset val="238"/>
      <scheme val="minor"/>
    </font>
    <font>
      <sz val="10"/>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0"/>
      <name val="Times New Roman CE"/>
      <family val="1"/>
      <charset val="238"/>
    </font>
    <font>
      <sz val="11"/>
      <name val="Arial CE"/>
      <family val="2"/>
      <charset val="238"/>
    </font>
    <font>
      <sz val="10"/>
      <name val="Times New Roman"/>
      <family val="1"/>
      <charset val="204"/>
    </font>
    <font>
      <sz val="11"/>
      <color indexed="60"/>
      <name val="Calibri"/>
      <family val="2"/>
      <charset val="238"/>
    </font>
    <font>
      <i/>
      <sz val="10"/>
      <name val="SL Dutch"/>
      <charset val="238"/>
    </font>
    <font>
      <b/>
      <sz val="11"/>
      <color indexed="63"/>
      <name val="Calibri"/>
      <family val="2"/>
      <charset val="238"/>
    </font>
    <font>
      <b/>
      <sz val="18"/>
      <color indexed="56"/>
      <name val="Cambria"/>
      <family val="2"/>
      <charset val="238"/>
    </font>
    <font>
      <sz val="11"/>
      <color indexed="10"/>
      <name val="Calibri"/>
      <family val="2"/>
      <charset val="238"/>
    </font>
    <font>
      <b/>
      <i/>
      <sz val="10"/>
      <name val="Calibri"/>
      <family val="2"/>
      <charset val="238"/>
      <scheme val="minor"/>
    </font>
    <font>
      <sz val="10"/>
      <color indexed="8"/>
      <name val="Calibri"/>
      <family val="2"/>
      <charset val="238"/>
      <scheme val="minor"/>
    </font>
    <font>
      <sz val="10"/>
      <color theme="1"/>
      <name val="Calibri"/>
      <family val="2"/>
      <charset val="238"/>
      <scheme val="minor"/>
    </font>
    <font>
      <sz val="11"/>
      <name val="Calibri"/>
      <family val="2"/>
      <charset val="238"/>
      <scheme val="minor"/>
    </font>
    <font>
      <sz val="8"/>
      <name val="Calibri"/>
      <family val="2"/>
      <charset val="238"/>
      <scheme val="minor"/>
    </font>
    <font>
      <sz val="8"/>
      <color rgb="FF000000"/>
      <name val="Calibri"/>
      <family val="2"/>
      <charset val="238"/>
      <scheme val="minor"/>
    </font>
    <font>
      <sz val="10"/>
      <name val="Arial"/>
      <family val="2"/>
    </font>
    <font>
      <sz val="26"/>
      <color rgb="FFFF0000"/>
      <name val="Calibri"/>
      <family val="2"/>
      <charset val="238"/>
      <scheme val="minor"/>
    </font>
  </fonts>
  <fills count="25">
    <fill>
      <patternFill patternType="none"/>
    </fill>
    <fill>
      <patternFill patternType="gray125"/>
    </fill>
    <fill>
      <patternFill patternType="solid">
        <fgColor rgb="FFFFFFCC"/>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1">
    <border>
      <left/>
      <right/>
      <top/>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8"/>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46">
    <xf numFmtId="0" fontId="0" fillId="0" borderId="0"/>
    <xf numFmtId="44" fontId="1" fillId="0" borderId="0" applyFont="0" applyFill="0" applyBorder="0" applyAlignment="0" applyProtection="0"/>
    <xf numFmtId="0" fontId="7" fillId="0" borderId="0"/>
    <xf numFmtId="164" fontId="7" fillId="0" borderId="0" applyFont="0" applyFill="0" applyBorder="0" applyAlignment="0" applyProtection="0"/>
    <xf numFmtId="0" fontId="10" fillId="0" borderId="0"/>
    <xf numFmtId="0" fontId="20" fillId="0" borderId="0">
      <alignment horizontal="left" vertical="top" wrapText="1" readingOrder="1"/>
    </xf>
    <xf numFmtId="0" fontId="23" fillId="0" borderId="0">
      <alignment vertical="top" wrapText="1"/>
    </xf>
    <xf numFmtId="44" fontId="1" fillId="0" borderId="0" applyFont="0" applyFill="0" applyBorder="0" applyAlignment="0" applyProtection="0"/>
    <xf numFmtId="0" fontId="10" fillId="0" borderId="3">
      <alignment horizontal="left" vertical="top" wrapText="1"/>
    </xf>
    <xf numFmtId="0" fontId="34" fillId="0" borderId="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20" borderId="0" applyNumberFormat="0" applyBorder="0" applyAlignment="0" applyProtection="0"/>
    <xf numFmtId="0" fontId="36" fillId="4" borderId="0" applyNumberFormat="0" applyBorder="0" applyAlignment="0" applyProtection="0"/>
    <xf numFmtId="0" fontId="37" fillId="21" borderId="4" applyNumberFormat="0" applyAlignment="0" applyProtection="0"/>
    <xf numFmtId="0" fontId="37" fillId="21" borderId="4" applyNumberFormat="0" applyAlignment="0" applyProtection="0"/>
    <xf numFmtId="0" fontId="37" fillId="21" borderId="4" applyNumberFormat="0" applyAlignment="0" applyProtection="0"/>
    <xf numFmtId="0" fontId="37" fillId="21" borderId="4" applyNumberFormat="0" applyAlignment="0" applyProtection="0"/>
    <xf numFmtId="0" fontId="37" fillId="21" borderId="4" applyNumberFormat="0" applyAlignment="0" applyProtection="0"/>
    <xf numFmtId="0" fontId="37" fillId="21" borderId="4" applyNumberFormat="0" applyAlignment="0" applyProtection="0"/>
    <xf numFmtId="0" fontId="37" fillId="21" borderId="4" applyNumberFormat="0" applyAlignment="0" applyProtection="0"/>
    <xf numFmtId="0" fontId="38" fillId="22" borderId="5" applyNumberFormat="0" applyAlignment="0" applyProtection="0"/>
    <xf numFmtId="38" fontId="23" fillId="0" borderId="0" applyFill="0" applyBorder="0" applyAlignment="0" applyProtection="0"/>
    <xf numFmtId="3" fontId="34" fillId="0" borderId="0" applyFill="0" applyBorder="0" applyAlignment="0" applyProtection="0"/>
    <xf numFmtId="168" fontId="23" fillId="0" borderId="0" applyFill="0" applyBorder="0" applyAlignment="0" applyProtection="0"/>
    <xf numFmtId="169" fontId="34" fillId="0" borderId="0" applyFill="0" applyBorder="0" applyAlignment="0" applyProtection="0"/>
    <xf numFmtId="170" fontId="34" fillId="0" borderId="0" applyFill="0" applyBorder="0" applyAlignment="0" applyProtection="0"/>
    <xf numFmtId="0" fontId="39" fillId="0" borderId="0" applyNumberFormat="0" applyFill="0" applyBorder="0" applyAlignment="0" applyProtection="0"/>
    <xf numFmtId="2" fontId="34" fillId="0" borderId="0" applyFill="0" applyBorder="0" applyAlignment="0" applyProtection="0"/>
    <xf numFmtId="0" fontId="40" fillId="5" borderId="0" applyNumberFormat="0" applyBorder="0" applyAlignment="0" applyProtection="0"/>
    <xf numFmtId="0" fontId="34" fillId="0" borderId="0" applyNumberFormat="0" applyFill="0" applyAlignment="0" applyProtection="0"/>
    <xf numFmtId="0" fontId="34" fillId="0" borderId="0"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8" borderId="4" applyNumberFormat="0" applyAlignment="0" applyProtection="0"/>
    <xf numFmtId="0" fontId="42" fillId="8" borderId="4" applyNumberFormat="0" applyAlignment="0" applyProtection="0"/>
    <xf numFmtId="0" fontId="42" fillId="8" borderId="4" applyNumberFormat="0" applyAlignment="0" applyProtection="0"/>
    <xf numFmtId="0" fontId="42" fillId="8" borderId="4" applyNumberFormat="0" applyAlignment="0" applyProtection="0"/>
    <xf numFmtId="0" fontId="42" fillId="8" borderId="4" applyNumberFormat="0" applyAlignment="0" applyProtection="0"/>
    <xf numFmtId="0" fontId="42" fillId="8" borderId="4" applyNumberFormat="0" applyAlignment="0" applyProtection="0"/>
    <xf numFmtId="0" fontId="42" fillId="8" borderId="4" applyNumberFormat="0" applyAlignment="0" applyProtection="0"/>
    <xf numFmtId="39" fontId="10" fillId="0" borderId="8">
      <alignment horizontal="right" vertical="top" wrapText="1"/>
    </xf>
    <xf numFmtId="0" fontId="43" fillId="0" borderId="9" applyNumberFormat="0" applyFill="0" applyAlignment="0" applyProtection="0"/>
    <xf numFmtId="0" fontId="10" fillId="0" borderId="0"/>
    <xf numFmtId="0" fontId="10" fillId="0" borderId="0"/>
    <xf numFmtId="0" fontId="10" fillId="0" borderId="0"/>
    <xf numFmtId="0" fontId="23" fillId="0" borderId="0">
      <alignment vertical="top" wrapText="1"/>
    </xf>
    <xf numFmtId="0" fontId="10" fillId="0" borderId="0"/>
    <xf numFmtId="0" fontId="10" fillId="0" borderId="0"/>
    <xf numFmtId="0" fontId="10" fillId="0" borderId="0"/>
    <xf numFmtId="0" fontId="44" fillId="0" borderId="0"/>
    <xf numFmtId="0" fontId="45" fillId="0" borderId="0"/>
    <xf numFmtId="0" fontId="23"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NumberFormat="0" applyFill="0" applyBorder="0" applyProtection="0">
      <alignment vertical="top" wrapText="1"/>
    </xf>
    <xf numFmtId="0" fontId="10" fillId="0" borderId="0"/>
    <xf numFmtId="0" fontId="23" fillId="0" borderId="0"/>
    <xf numFmtId="0" fontId="10" fillId="0" borderId="0"/>
    <xf numFmtId="0" fontId="47" fillId="23" borderId="0" applyNumberFormat="0" applyBorder="0" applyAlignment="0" applyProtection="0"/>
    <xf numFmtId="0" fontId="23" fillId="0" borderId="0"/>
    <xf numFmtId="0" fontId="10" fillId="0" borderId="0"/>
    <xf numFmtId="0" fontId="10" fillId="0" borderId="0"/>
    <xf numFmtId="1" fontId="48" fillId="0" borderId="0"/>
    <xf numFmtId="0" fontId="34" fillId="24" borderId="10" applyNumberFormat="0" applyAlignment="0" applyProtection="0"/>
    <xf numFmtId="0" fontId="34" fillId="24" borderId="10" applyNumberFormat="0" applyAlignment="0" applyProtection="0"/>
    <xf numFmtId="0" fontId="34" fillId="24" borderId="10" applyNumberFormat="0" applyAlignment="0" applyProtection="0"/>
    <xf numFmtId="0" fontId="34" fillId="24" borderId="10" applyNumberFormat="0" applyAlignment="0" applyProtection="0"/>
    <xf numFmtId="0" fontId="34" fillId="24" borderId="10" applyNumberFormat="0" applyAlignment="0" applyProtection="0"/>
    <xf numFmtId="0" fontId="34" fillId="24" borderId="10" applyNumberFormat="0" applyAlignment="0" applyProtection="0"/>
    <xf numFmtId="0" fontId="34" fillId="24" borderId="10" applyNumberFormat="0" applyAlignment="0" applyProtection="0"/>
    <xf numFmtId="9" fontId="34" fillId="0" borderId="0" applyFill="0" applyBorder="0" applyAlignment="0" applyProtection="0"/>
    <xf numFmtId="9" fontId="34" fillId="0" borderId="0" applyFill="0" applyBorder="0" applyAlignment="0" applyProtection="0"/>
    <xf numFmtId="9" fontId="34" fillId="0" borderId="0" applyFill="0" applyBorder="0" applyAlignment="0" applyProtection="0"/>
    <xf numFmtId="9" fontId="34" fillId="0" borderId="0" applyFill="0" applyBorder="0" applyAlignment="0" applyProtection="0"/>
    <xf numFmtId="9" fontId="34" fillId="0" borderId="0" applyFill="0" applyBorder="0" applyAlignment="0" applyProtection="0"/>
    <xf numFmtId="9" fontId="34" fillId="0" borderId="0" applyFill="0" applyBorder="0" applyAlignment="0" applyProtection="0"/>
    <xf numFmtId="0" fontId="49" fillId="21" borderId="7" applyNumberFormat="0" applyAlignment="0" applyProtection="0"/>
    <xf numFmtId="0" fontId="49" fillId="21" borderId="7" applyNumberFormat="0" applyAlignment="0" applyProtection="0"/>
    <xf numFmtId="0" fontId="49" fillId="21" borderId="7" applyNumberFormat="0" applyAlignment="0" applyProtection="0"/>
    <xf numFmtId="0" fontId="49" fillId="21" borderId="7" applyNumberFormat="0" applyAlignment="0" applyProtection="0"/>
    <xf numFmtId="0" fontId="49" fillId="21" borderId="7" applyNumberFormat="0" applyAlignment="0" applyProtection="0"/>
    <xf numFmtId="0" fontId="49" fillId="21" borderId="7" applyNumberFormat="0" applyAlignment="0" applyProtection="0"/>
    <xf numFmtId="0" fontId="49" fillId="21" borderId="7" applyNumberFormat="0" applyAlignment="0" applyProtection="0"/>
    <xf numFmtId="0" fontId="23" fillId="0" borderId="0"/>
    <xf numFmtId="0" fontId="10" fillId="0" borderId="3">
      <alignment horizontal="left" vertical="top" wrapText="1"/>
    </xf>
    <xf numFmtId="0" fontId="50" fillId="0" borderId="0" applyNumberFormat="0" applyFill="0" applyBorder="0" applyAlignment="0" applyProtection="0"/>
    <xf numFmtId="0" fontId="34" fillId="0" borderId="0" applyNumberFormat="0" applyBorder="0" applyAlignment="0" applyProtection="0"/>
    <xf numFmtId="171" fontId="34" fillId="0" borderId="0" applyFill="0" applyBorder="0" applyAlignment="0" applyProtection="0"/>
    <xf numFmtId="172" fontId="34" fillId="0" borderId="0" applyFill="0" applyBorder="0" applyAlignment="0" applyProtection="0"/>
    <xf numFmtId="0" fontId="51" fillId="0" borderId="0" applyNumberFormat="0" applyFill="0" applyBorder="0" applyAlignment="0" applyProtection="0"/>
  </cellStyleXfs>
  <cellXfs count="185">
    <xf numFmtId="0" fontId="0" fillId="0" borderId="0" xfId="0"/>
    <xf numFmtId="44" fontId="2" fillId="0" borderId="0" xfId="0" applyNumberFormat="1" applyFont="1"/>
    <xf numFmtId="0" fontId="2" fillId="0" borderId="0" xfId="0" applyFont="1"/>
    <xf numFmtId="44" fontId="2" fillId="2" borderId="1" xfId="1" applyFont="1" applyFill="1" applyBorder="1"/>
    <xf numFmtId="0" fontId="0" fillId="0" borderId="0" xfId="0" applyNumberFormat="1"/>
    <xf numFmtId="0" fontId="4" fillId="0" borderId="0" xfId="0" applyNumberFormat="1" applyFont="1"/>
    <xf numFmtId="44" fontId="2" fillId="0" borderId="0" xfId="0" applyNumberFormat="1" applyFont="1" applyBorder="1"/>
    <xf numFmtId="0" fontId="5" fillId="2" borderId="1" xfId="0" applyFont="1" applyFill="1" applyBorder="1" applyAlignment="1">
      <alignment vertical="top" wrapText="1"/>
    </xf>
    <xf numFmtId="0" fontId="2" fillId="2" borderId="1" xfId="0" applyFont="1" applyFill="1" applyBorder="1" applyAlignment="1">
      <alignment vertical="top" wrapText="1"/>
    </xf>
    <xf numFmtId="0" fontId="5" fillId="0" borderId="0" xfId="0" applyFont="1" applyAlignment="1">
      <alignment vertical="top" wrapText="1"/>
    </xf>
    <xf numFmtId="2" fontId="6" fillId="0" borderId="0" xfId="0" applyNumberFormat="1" applyFont="1" applyFill="1" applyBorder="1" applyAlignment="1">
      <alignment vertical="top" wrapText="1"/>
    </xf>
    <xf numFmtId="0" fontId="6" fillId="0" borderId="0" xfId="0" applyNumberFormat="1" applyFont="1" applyFill="1" applyBorder="1" applyAlignment="1">
      <alignment vertical="top" wrapText="1"/>
    </xf>
    <xf numFmtId="0" fontId="6" fillId="0" borderId="0" xfId="0" applyNumberFormat="1" applyFont="1" applyFill="1" applyBorder="1" applyAlignment="1">
      <alignment horizontal="center" vertical="top" wrapText="1"/>
    </xf>
    <xf numFmtId="44" fontId="6" fillId="0" borderId="0" xfId="1" applyFont="1" applyFill="1" applyBorder="1" applyAlignment="1">
      <alignment vertical="top" wrapText="1"/>
    </xf>
    <xf numFmtId="0" fontId="0" fillId="0" borderId="0" xfId="0" applyAlignment="1">
      <alignment vertical="top" wrapText="1"/>
    </xf>
    <xf numFmtId="0" fontId="5" fillId="0" borderId="0" xfId="0" applyFont="1" applyBorder="1" applyAlignment="1">
      <alignment vertical="top" wrapText="1"/>
    </xf>
    <xf numFmtId="0" fontId="0" fillId="2" borderId="1" xfId="0" applyFill="1" applyBorder="1" applyAlignment="1">
      <alignment horizontal="center"/>
    </xf>
    <xf numFmtId="44" fontId="0" fillId="2" borderId="1" xfId="1" applyFont="1" applyFill="1" applyBorder="1"/>
    <xf numFmtId="0" fontId="0" fillId="0" borderId="0" xfId="0" applyAlignment="1">
      <alignment vertical="top"/>
    </xf>
    <xf numFmtId="0" fontId="0" fillId="0" borderId="0" xfId="0" applyAlignment="1">
      <alignment horizontal="center"/>
    </xf>
    <xf numFmtId="44" fontId="0" fillId="0" borderId="0" xfId="1" applyFont="1"/>
    <xf numFmtId="9" fontId="0" fillId="0" borderId="0" xfId="0" applyNumberFormat="1" applyAlignment="1">
      <alignment horizontal="center"/>
    </xf>
    <xf numFmtId="0" fontId="5" fillId="2" borderId="1" xfId="0" applyFont="1" applyFill="1" applyBorder="1" applyAlignment="1">
      <alignment horizontal="center"/>
    </xf>
    <xf numFmtId="0" fontId="5" fillId="2" borderId="1" xfId="0" applyNumberFormat="1" applyFont="1" applyFill="1" applyBorder="1" applyAlignment="1">
      <alignment horizontal="center"/>
    </xf>
    <xf numFmtId="44" fontId="5" fillId="2" borderId="1" xfId="1" applyFont="1" applyFill="1" applyBorder="1"/>
    <xf numFmtId="0" fontId="5" fillId="0" borderId="0" xfId="0" applyFont="1" applyBorder="1"/>
    <xf numFmtId="2"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xf>
    <xf numFmtId="44" fontId="6" fillId="0" borderId="0" xfId="1" applyFont="1" applyFill="1" applyBorder="1" applyAlignment="1"/>
    <xf numFmtId="44" fontId="6" fillId="0" borderId="0" xfId="1" applyFont="1" applyFill="1" applyBorder="1" applyAlignment="1">
      <alignment horizontal="right"/>
    </xf>
    <xf numFmtId="0" fontId="0" fillId="0" borderId="0" xfId="0" applyAlignment="1">
      <alignment horizontal="left" vertical="top"/>
    </xf>
    <xf numFmtId="0" fontId="5" fillId="2" borderId="1" xfId="0" applyFont="1" applyFill="1" applyBorder="1" applyAlignment="1">
      <alignment horizontal="left" vertical="top"/>
    </xf>
    <xf numFmtId="0" fontId="5" fillId="0" borderId="0" xfId="0" applyFont="1" applyBorder="1" applyAlignment="1">
      <alignment horizontal="left" vertical="top"/>
    </xf>
    <xf numFmtId="0" fontId="5" fillId="0" borderId="0" xfId="0" applyFont="1" applyBorder="1" applyAlignment="1">
      <alignment horizontal="center"/>
    </xf>
    <xf numFmtId="0" fontId="5" fillId="0" borderId="0" xfId="0" applyNumberFormat="1" applyFont="1" applyBorder="1" applyAlignment="1">
      <alignment horizontal="center"/>
    </xf>
    <xf numFmtId="44" fontId="5" fillId="0" borderId="0" xfId="1" applyFont="1" applyBorder="1"/>
    <xf numFmtId="0" fontId="0" fillId="0" borderId="2" xfId="0" applyNumberFormat="1" applyBorder="1"/>
    <xf numFmtId="44" fontId="2" fillId="0" borderId="2" xfId="0" applyNumberFormat="1" applyFont="1" applyBorder="1"/>
    <xf numFmtId="0" fontId="3" fillId="0" borderId="2" xfId="0" applyFont="1" applyBorder="1"/>
    <xf numFmtId="0" fontId="5" fillId="0" borderId="0" xfId="0" applyFont="1"/>
    <xf numFmtId="0" fontId="0" fillId="0" borderId="0" xfId="0" applyNumberFormat="1" applyAlignment="1">
      <alignment horizontal="center"/>
    </xf>
    <xf numFmtId="0" fontId="2"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xf numFmtId="0" fontId="9" fillId="0" borderId="0" xfId="0" applyFont="1" applyFill="1" applyBorder="1" applyAlignment="1">
      <alignment horizontal="left" vertical="top" wrapText="1"/>
    </xf>
    <xf numFmtId="0" fontId="0" fillId="0" borderId="0" xfId="0" applyAlignment="1">
      <alignment horizontal="center" vertical="top"/>
    </xf>
    <xf numFmtId="0" fontId="2" fillId="0" borderId="0" xfId="0" applyFont="1" applyFill="1" applyBorder="1" applyAlignment="1">
      <alignment horizontal="center" vertical="top" wrapText="1"/>
    </xf>
    <xf numFmtId="44" fontId="6" fillId="0" borderId="0" xfId="1" applyFont="1"/>
    <xf numFmtId="4" fontId="6" fillId="0" borderId="0" xfId="0" applyNumberFormat="1" applyFont="1" applyAlignment="1">
      <alignment horizontal="center"/>
    </xf>
    <xf numFmtId="0" fontId="0" fillId="0" borderId="0" xfId="0" applyFill="1"/>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44" fontId="5" fillId="0" borderId="0" xfId="1" applyFont="1" applyFill="1" applyBorder="1"/>
    <xf numFmtId="0" fontId="5" fillId="0" borderId="0" xfId="0" applyFont="1" applyFill="1" applyBorder="1"/>
    <xf numFmtId="44" fontId="0" fillId="0" borderId="0" xfId="1" applyFont="1" applyFill="1" applyBorder="1"/>
    <xf numFmtId="0" fontId="9" fillId="0" borderId="0" xfId="0" applyFont="1" applyAlignment="1">
      <alignment horizontal="left" vertical="top" wrapText="1"/>
    </xf>
    <xf numFmtId="4" fontId="8" fillId="0" borderId="0" xfId="0" applyNumberFormat="1" applyFont="1" applyAlignment="1">
      <alignment horizontal="right" vertical="top" wrapText="1"/>
    </xf>
    <xf numFmtId="165" fontId="8" fillId="0" borderId="0" xfId="0" applyNumberFormat="1" applyFont="1" applyAlignment="1">
      <alignment horizontal="right" vertical="top" wrapText="1"/>
    </xf>
    <xf numFmtId="4" fontId="10" fillId="0" borderId="0" xfId="0" applyNumberFormat="1" applyFont="1"/>
    <xf numFmtId="0" fontId="5" fillId="0" borderId="0" xfId="0" applyFont="1" applyFill="1" applyBorder="1" applyAlignment="1">
      <alignment horizontal="left" vertical="top"/>
    </xf>
    <xf numFmtId="0" fontId="5" fillId="0" borderId="0" xfId="0" applyFont="1" applyFill="1" applyBorder="1" applyAlignment="1">
      <alignment vertical="top" wrapText="1"/>
    </xf>
    <xf numFmtId="44" fontId="2" fillId="0" borderId="0" xfId="1" applyFont="1" applyFill="1" applyBorder="1"/>
    <xf numFmtId="0" fontId="11" fillId="0" borderId="0" xfId="0" applyFont="1" applyAlignment="1">
      <alignment horizontal="left" vertical="top" wrapText="1"/>
    </xf>
    <xf numFmtId="166" fontId="2" fillId="0" borderId="0" xfId="0" applyNumberFormat="1" applyFont="1" applyFill="1" applyBorder="1" applyAlignment="1">
      <alignment vertical="top" wrapText="1"/>
    </xf>
    <xf numFmtId="166" fontId="2" fillId="0" borderId="0" xfId="0" applyNumberFormat="1" applyFont="1" applyFill="1" applyBorder="1" applyAlignment="1">
      <alignment horizontal="center" vertical="top" wrapText="1"/>
    </xf>
    <xf numFmtId="0" fontId="8" fillId="0" borderId="0" xfId="0" applyFont="1" applyAlignment="1">
      <alignment horizontal="left" vertical="top" wrapText="1"/>
    </xf>
    <xf numFmtId="0" fontId="12" fillId="0" borderId="0" xfId="0" applyFont="1" applyAlignment="1">
      <alignment horizontal="left" vertical="top" wrapText="1"/>
    </xf>
    <xf numFmtId="0" fontId="8" fillId="0" borderId="0" xfId="4" applyFont="1" applyAlignment="1">
      <alignment horizontal="left" vertical="top" wrapText="1"/>
    </xf>
    <xf numFmtId="0" fontId="13" fillId="0" borderId="0" xfId="0" applyFont="1" applyAlignment="1">
      <alignment horizontal="justify"/>
    </xf>
    <xf numFmtId="0" fontId="14" fillId="0" borderId="0" xfId="0" applyFont="1" applyFill="1" applyBorder="1" applyAlignment="1">
      <alignment vertical="top" wrapText="1"/>
    </xf>
    <xf numFmtId="0" fontId="15" fillId="0" borderId="0" xfId="0" applyFont="1" applyFill="1" applyBorder="1" applyAlignment="1">
      <alignment horizontal="center"/>
    </xf>
    <xf numFmtId="0" fontId="15" fillId="0" borderId="0" xfId="0" applyNumberFormat="1" applyFont="1" applyFill="1" applyBorder="1" applyAlignment="1">
      <alignment horizontal="center"/>
    </xf>
    <xf numFmtId="44" fontId="15" fillId="0" borderId="0" xfId="1" applyFont="1" applyFill="1" applyBorder="1"/>
    <xf numFmtId="0" fontId="15" fillId="0" borderId="0" xfId="0" applyFont="1" applyFill="1" applyBorder="1"/>
    <xf numFmtId="0" fontId="17" fillId="0" borderId="0" xfId="0" applyFont="1" applyAlignment="1">
      <alignment horizontal="left" vertical="top" wrapText="1"/>
    </xf>
    <xf numFmtId="167" fontId="8" fillId="0" borderId="0" xfId="0" applyNumberFormat="1" applyFont="1" applyAlignment="1">
      <alignment horizontal="right" vertical="top" wrapText="1"/>
    </xf>
    <xf numFmtId="0" fontId="21" fillId="0" borderId="0" xfId="5" applyFont="1" applyBorder="1" applyAlignment="1" applyProtection="1">
      <alignment horizontal="left" vertical="top" wrapText="1"/>
    </xf>
    <xf numFmtId="0" fontId="24" fillId="0" borderId="0" xfId="6" applyFont="1" applyFill="1" applyBorder="1" applyAlignment="1" applyProtection="1">
      <alignment horizontal="center"/>
    </xf>
    <xf numFmtId="4" fontId="24" fillId="0" borderId="0" xfId="6" applyNumberFormat="1" applyFont="1" applyFill="1" applyBorder="1" applyAlignment="1" applyProtection="1">
      <alignment horizontal="right" wrapText="1"/>
    </xf>
    <xf numFmtId="4" fontId="21" fillId="0" borderId="0" xfId="2" applyNumberFormat="1" applyFont="1" applyFill="1" applyBorder="1" applyAlignment="1" applyProtection="1">
      <alignment horizontal="right"/>
      <protection locked="0"/>
    </xf>
    <xf numFmtId="0" fontId="21" fillId="0" borderId="0" xfId="5" applyFont="1" applyFill="1" applyBorder="1" applyAlignment="1" applyProtection="1">
      <alignment horizontal="justify" vertical="top" wrapText="1"/>
    </xf>
    <xf numFmtId="49" fontId="21" fillId="0" borderId="0" xfId="6" applyNumberFormat="1" applyFont="1" applyBorder="1" applyAlignment="1" applyProtection="1">
      <alignment vertical="top" wrapText="1"/>
    </xf>
    <xf numFmtId="0" fontId="21" fillId="0" borderId="0" xfId="0" applyFont="1" applyBorder="1" applyAlignment="1" applyProtection="1">
      <alignment vertical="top" wrapText="1"/>
    </xf>
    <xf numFmtId="0" fontId="24" fillId="0" borderId="0" xfId="0" applyFont="1" applyBorder="1" applyAlignment="1" applyProtection="1">
      <alignment horizontal="left"/>
    </xf>
    <xf numFmtId="4" fontId="24" fillId="0" borderId="0" xfId="0" applyNumberFormat="1" applyFont="1" applyBorder="1" applyProtection="1"/>
    <xf numFmtId="0" fontId="24" fillId="0" borderId="0" xfId="6" applyNumberFormat="1" applyFont="1" applyBorder="1" applyAlignment="1" applyProtection="1">
      <alignment vertical="top" wrapText="1"/>
    </xf>
    <xf numFmtId="0" fontId="24" fillId="0" borderId="0" xfId="0" applyFont="1" applyBorder="1" applyAlignment="1" applyProtection="1">
      <alignment vertical="top" wrapText="1"/>
    </xf>
    <xf numFmtId="4" fontId="24" fillId="0" borderId="0" xfId="6" applyNumberFormat="1" applyFont="1" applyFill="1" applyBorder="1" applyAlignment="1" applyProtection="1">
      <alignment horizontal="right" wrapText="1"/>
      <protection locked="0"/>
    </xf>
    <xf numFmtId="0" fontId="25" fillId="0" borderId="0" xfId="0" applyFont="1" applyBorder="1" applyProtection="1"/>
    <xf numFmtId="2" fontId="24" fillId="0" borderId="0" xfId="0" applyNumberFormat="1" applyFont="1" applyBorder="1" applyAlignment="1" applyProtection="1">
      <alignment horizontal="center"/>
    </xf>
    <xf numFmtId="49" fontId="24" fillId="0" borderId="0" xfId="6" applyNumberFormat="1" applyFont="1" applyBorder="1" applyAlignment="1" applyProtection="1">
      <alignment vertical="top" wrapText="1"/>
    </xf>
    <xf numFmtId="0" fontId="24" fillId="0" borderId="0" xfId="0" applyFont="1" applyFill="1" applyBorder="1" applyAlignment="1" applyProtection="1">
      <alignment vertical="top" wrapText="1"/>
    </xf>
    <xf numFmtId="0" fontId="24" fillId="0" borderId="0" xfId="0" applyFont="1" applyFill="1" applyBorder="1" applyAlignment="1" applyProtection="1">
      <alignment horizontal="left"/>
    </xf>
    <xf numFmtId="4" fontId="24" fillId="0" borderId="0" xfId="0" applyNumberFormat="1" applyFont="1" applyFill="1" applyBorder="1" applyProtection="1"/>
    <xf numFmtId="0" fontId="21" fillId="0" borderId="0" xfId="0" applyFont="1" applyFill="1" applyBorder="1" applyAlignment="1" applyProtection="1">
      <alignment vertical="top" wrapText="1"/>
    </xf>
    <xf numFmtId="0" fontId="24" fillId="0" borderId="0" xfId="6" applyFont="1" applyFill="1" applyBorder="1" applyAlignment="1" applyProtection="1">
      <alignment horizontal="justify" vertical="top" wrapText="1"/>
    </xf>
    <xf numFmtId="0" fontId="24" fillId="0" borderId="0" xfId="0" applyFont="1" applyFill="1" applyBorder="1" applyAlignment="1" applyProtection="1">
      <alignment horizontal="left" wrapText="1"/>
    </xf>
    <xf numFmtId="4" fontId="24" fillId="0" borderId="0" xfId="0" applyNumberFormat="1" applyFont="1" applyFill="1" applyBorder="1" applyAlignment="1" applyProtection="1">
      <alignment wrapText="1"/>
    </xf>
    <xf numFmtId="0" fontId="24" fillId="0" borderId="0" xfId="6" applyNumberFormat="1" applyFont="1" applyFill="1" applyBorder="1" applyAlignment="1" applyProtection="1">
      <alignment vertical="top" wrapText="1"/>
    </xf>
    <xf numFmtId="49" fontId="24" fillId="0" borderId="0" xfId="6" applyNumberFormat="1" applyFont="1" applyFill="1" applyBorder="1" applyAlignment="1" applyProtection="1">
      <alignment vertical="top" wrapText="1"/>
    </xf>
    <xf numFmtId="0" fontId="25" fillId="0" borderId="0" xfId="0" applyFont="1" applyBorder="1"/>
    <xf numFmtId="0" fontId="26" fillId="0" borderId="0" xfId="0" applyFont="1" applyBorder="1" applyAlignment="1" applyProtection="1">
      <alignment horizontal="left" vertical="top" wrapText="1"/>
    </xf>
    <xf numFmtId="0" fontId="25" fillId="0" borderId="0" xfId="0" applyFont="1" applyBorder="1" applyAlignment="1">
      <alignment wrapText="1"/>
    </xf>
    <xf numFmtId="0" fontId="25" fillId="0" borderId="0" xfId="0" applyFont="1" applyFill="1" applyBorder="1"/>
    <xf numFmtId="0" fontId="0" fillId="0" borderId="0" xfId="0" applyNumberFormat="1" applyFill="1" applyBorder="1" applyAlignment="1">
      <alignment vertical="top"/>
    </xf>
    <xf numFmtId="0" fontId="29" fillId="0" borderId="0" xfId="0" applyFont="1"/>
    <xf numFmtId="44" fontId="30" fillId="0" borderId="0" xfId="0" applyNumberFormat="1" applyFont="1"/>
    <xf numFmtId="0" fontId="27" fillId="0" borderId="0" xfId="0" applyFont="1" applyBorder="1" applyAlignment="1">
      <alignment horizontal="left" wrapText="1"/>
    </xf>
    <xf numFmtId="1" fontId="6" fillId="0" borderId="0" xfId="0" applyNumberFormat="1" applyFont="1" applyAlignment="1">
      <alignment horizontal="center" vertical="top" wrapText="1"/>
    </xf>
    <xf numFmtId="0" fontId="31"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0" fillId="0" borderId="0" xfId="0"/>
    <xf numFmtId="0" fontId="5" fillId="0" borderId="0" xfId="0" applyFont="1" applyFill="1" applyBorder="1"/>
    <xf numFmtId="166" fontId="2" fillId="0" borderId="0" xfId="0" applyNumberFormat="1" applyFont="1" applyFill="1" applyBorder="1" applyAlignment="1">
      <alignment horizontal="center" vertical="top" wrapText="1"/>
    </xf>
    <xf numFmtId="174" fontId="5" fillId="0" borderId="0" xfId="7" applyNumberFormat="1" applyFont="1" applyFill="1" applyBorder="1" applyAlignment="1">
      <alignment horizontal="center"/>
    </xf>
    <xf numFmtId="173" fontId="32" fillId="0" borderId="0" xfId="87" applyNumberFormat="1" applyFont="1" applyBorder="1" applyAlignment="1">
      <alignment vertical="top"/>
    </xf>
    <xf numFmtId="173" fontId="53" fillId="0" borderId="0" xfId="87" applyNumberFormat="1" applyFont="1" applyBorder="1"/>
    <xf numFmtId="0" fontId="53" fillId="0" borderId="0" xfId="87" applyFont="1" applyBorder="1" applyAlignment="1">
      <alignment vertical="top" wrapText="1"/>
    </xf>
    <xf numFmtId="173" fontId="53" fillId="0" borderId="0" xfId="87" applyNumberFormat="1" applyFont="1" applyBorder="1" applyAlignment="1">
      <alignment vertical="top"/>
    </xf>
    <xf numFmtId="0" fontId="53" fillId="0" borderId="0" xfId="87" applyFont="1" applyBorder="1" applyAlignment="1">
      <alignment horizontal="center" vertical="top"/>
    </xf>
    <xf numFmtId="0" fontId="53" fillId="0" borderId="0" xfId="87" applyFont="1" applyBorder="1" applyAlignment="1">
      <alignment vertical="top"/>
    </xf>
    <xf numFmtId="0" fontId="53" fillId="0" borderId="0" xfId="87" applyFont="1" applyBorder="1" applyAlignment="1">
      <alignment horizontal="center" vertical="top" wrapText="1"/>
    </xf>
    <xf numFmtId="0" fontId="53" fillId="0" borderId="0" xfId="87" applyFont="1" applyBorder="1" applyAlignment="1">
      <alignment horizontal="center"/>
    </xf>
    <xf numFmtId="0" fontId="53" fillId="0" borderId="0" xfId="87" applyFont="1" applyBorder="1"/>
    <xf numFmtId="0" fontId="52" fillId="0" borderId="0" xfId="87" applyFont="1" applyBorder="1" applyAlignment="1">
      <alignment vertical="top" wrapText="1"/>
    </xf>
    <xf numFmtId="0" fontId="33" fillId="0" borderId="0" xfId="87" applyFont="1" applyBorder="1" applyAlignment="1">
      <alignment horizontal="left" vertical="top" wrapText="1"/>
    </xf>
    <xf numFmtId="0" fontId="33" fillId="0" borderId="0" xfId="87" applyFont="1" applyBorder="1" applyAlignment="1">
      <alignment horizontal="right"/>
    </xf>
    <xf numFmtId="4" fontId="32" fillId="0" borderId="0" xfId="87" applyNumberFormat="1" applyFont="1" applyBorder="1"/>
    <xf numFmtId="173" fontId="32" fillId="0" borderId="0" xfId="87" applyNumberFormat="1" applyFont="1" applyBorder="1"/>
    <xf numFmtId="0" fontId="54" fillId="0" borderId="0" xfId="0" applyFont="1"/>
    <xf numFmtId="173" fontId="33" fillId="0" borderId="0" xfId="87" applyNumberFormat="1" applyFont="1" applyBorder="1" applyAlignment="1">
      <alignment horizontal="right" vertical="top" wrapText="1"/>
    </xf>
    <xf numFmtId="0" fontId="33" fillId="0" borderId="0" xfId="87" applyFont="1" applyBorder="1" applyAlignment="1">
      <alignment vertical="top" wrapText="1"/>
    </xf>
    <xf numFmtId="0" fontId="33" fillId="0" borderId="0" xfId="87" applyFont="1" applyBorder="1" applyAlignment="1">
      <alignment horizontal="center" vertical="top" wrapText="1"/>
    </xf>
    <xf numFmtId="0" fontId="32" fillId="0" borderId="0" xfId="87" applyFont="1" applyBorder="1"/>
    <xf numFmtId="0" fontId="32" fillId="0" borderId="0" xfId="87" applyFont="1" applyBorder="1" applyAlignment="1">
      <alignment horizontal="center"/>
    </xf>
    <xf numFmtId="0" fontId="33" fillId="0" borderId="0" xfId="87" applyFont="1" applyBorder="1" applyAlignment="1">
      <alignment horizontal="center" vertical="top"/>
    </xf>
    <xf numFmtId="0" fontId="52" fillId="0" borderId="0" xfId="87" applyFont="1" applyBorder="1"/>
    <xf numFmtId="0" fontId="33" fillId="0" borderId="0" xfId="87" applyFont="1" applyBorder="1"/>
    <xf numFmtId="0" fontId="0" fillId="0" borderId="0" xfId="0"/>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1" fontId="5" fillId="2" borderId="1" xfId="0" applyNumberFormat="1" applyFont="1" applyFill="1" applyBorder="1" applyAlignment="1">
      <alignment horizontal="center" vertical="top" wrapText="1"/>
    </xf>
    <xf numFmtId="0" fontId="5" fillId="0" borderId="0" xfId="0" applyFont="1" applyFill="1" applyBorder="1"/>
    <xf numFmtId="0" fontId="11" fillId="0" borderId="0" xfId="0" applyFont="1" applyAlignment="1">
      <alignment horizontal="left" vertical="top" wrapText="1"/>
    </xf>
    <xf numFmtId="166" fontId="2" fillId="0" borderId="0" xfId="0" applyNumberFormat="1" applyFont="1" applyFill="1" applyBorder="1" applyAlignment="1">
      <alignment horizontal="center" vertical="top" wrapText="1"/>
    </xf>
    <xf numFmtId="174" fontId="5" fillId="2" borderId="1" xfId="7" applyNumberFormat="1" applyFont="1" applyFill="1" applyBorder="1" applyAlignment="1">
      <alignment horizontal="center" vertical="top" wrapText="1"/>
    </xf>
    <xf numFmtId="174" fontId="5" fillId="0" borderId="0" xfId="7" applyNumberFormat="1" applyFont="1" applyFill="1" applyBorder="1" applyAlignment="1">
      <alignment horizontal="center"/>
    </xf>
    <xf numFmtId="174" fontId="2" fillId="2" borderId="1" xfId="7" applyNumberFormat="1" applyFont="1" applyFill="1" applyBorder="1" applyAlignment="1">
      <alignment horizontal="center" vertical="top" wrapText="1"/>
    </xf>
    <xf numFmtId="49" fontId="55" fillId="0" borderId="0" xfId="0" applyNumberFormat="1" applyFont="1" applyAlignment="1">
      <alignment horizontal="left" vertical="top"/>
    </xf>
    <xf numFmtId="0" fontId="56" fillId="0" borderId="0" xfId="0" applyFont="1" applyAlignment="1">
      <alignment horizontal="justify" vertical="top"/>
    </xf>
    <xf numFmtId="4" fontId="56" fillId="0" borderId="0" xfId="0" applyNumberFormat="1" applyFont="1" applyAlignment="1">
      <alignment horizontal="right"/>
    </xf>
    <xf numFmtId="0" fontId="56" fillId="0" borderId="0" xfId="0" applyFont="1" applyAlignment="1">
      <alignment horizontal="right"/>
    </xf>
    <xf numFmtId="0" fontId="56" fillId="0" borderId="0" xfId="0" applyFont="1" applyAlignment="1">
      <alignment horizontal="right" vertical="top"/>
    </xf>
    <xf numFmtId="49" fontId="56" fillId="0" borderId="0" xfId="0" applyNumberFormat="1" applyFont="1" applyAlignment="1">
      <alignment horizontal="right" vertical="top" wrapText="1"/>
    </xf>
    <xf numFmtId="4" fontId="56" fillId="0" borderId="0" xfId="0" applyNumberFormat="1" applyFont="1" applyAlignment="1">
      <alignment horizontal="right" vertical="top" wrapText="1"/>
    </xf>
    <xf numFmtId="4" fontId="56" fillId="0" borderId="0" xfId="0" applyNumberFormat="1" applyFont="1" applyAlignment="1" applyProtection="1">
      <alignment horizontal="right"/>
      <protection locked="0"/>
    </xf>
    <xf numFmtId="0" fontId="57" fillId="0" borderId="0" xfId="0" applyFont="1"/>
    <xf numFmtId="0" fontId="0" fillId="0" borderId="0" xfId="0" applyFill="1" applyAlignment="1">
      <alignment horizontal="center"/>
    </xf>
    <xf numFmtId="0" fontId="33" fillId="0" borderId="0" xfId="87" applyFont="1" applyFill="1" applyBorder="1" applyAlignment="1">
      <alignment horizontal="center" vertical="top" wrapText="1"/>
    </xf>
    <xf numFmtId="0" fontId="33" fillId="0" borderId="0" xfId="87" applyFont="1" applyFill="1" applyBorder="1"/>
    <xf numFmtId="4" fontId="21" fillId="0" borderId="0" xfId="2" applyNumberFormat="1" applyFont="1" applyAlignment="1" applyProtection="1">
      <alignment horizontal="right"/>
      <protection locked="0"/>
    </xf>
    <xf numFmtId="4" fontId="24" fillId="0" borderId="0" xfId="6" applyNumberFormat="1" applyFont="1" applyAlignment="1" applyProtection="1">
      <alignment horizontal="right" wrapText="1"/>
      <protection locked="0"/>
    </xf>
    <xf numFmtId="173" fontId="33" fillId="0" borderId="0" xfId="87" applyNumberFormat="1" applyFont="1" applyAlignment="1">
      <alignment horizontal="right" vertical="top" wrapText="1"/>
    </xf>
    <xf numFmtId="173" fontId="33" fillId="0" borderId="0" xfId="87" applyNumberFormat="1" applyFont="1"/>
    <xf numFmtId="4" fontId="33" fillId="0" borderId="0" xfId="87" applyNumberFormat="1" applyFont="1"/>
    <xf numFmtId="0" fontId="33" fillId="0" borderId="0" xfId="87" applyFont="1" applyAlignment="1">
      <alignment horizontal="right"/>
    </xf>
    <xf numFmtId="173" fontId="32" fillId="0" borderId="0" xfId="87" applyNumberFormat="1" applyFont="1"/>
    <xf numFmtId="0" fontId="32" fillId="0" borderId="0" xfId="87" applyFont="1" applyAlignment="1">
      <alignment horizontal="center"/>
    </xf>
    <xf numFmtId="0" fontId="53" fillId="0" borderId="0" xfId="87" applyFont="1"/>
    <xf numFmtId="173" fontId="53" fillId="0" borderId="0" xfId="87" applyNumberFormat="1" applyFont="1" applyAlignment="1">
      <alignment vertical="top"/>
    </xf>
    <xf numFmtId="173" fontId="53" fillId="0" borderId="0" xfId="87" applyNumberFormat="1" applyFont="1" applyAlignment="1">
      <alignment horizontal="right" vertical="top" wrapText="1"/>
    </xf>
    <xf numFmtId="44" fontId="58" fillId="0" borderId="0" xfId="0" applyNumberFormat="1" applyFont="1" applyAlignment="1">
      <alignment horizontal="left" vertical="top" wrapText="1"/>
    </xf>
    <xf numFmtId="0" fontId="19" fillId="0" borderId="0" xfId="0" applyFont="1"/>
    <xf numFmtId="0" fontId="59" fillId="0" borderId="0" xfId="0" applyFont="1"/>
    <xf numFmtId="4" fontId="55" fillId="0" borderId="0" xfId="0" applyNumberFormat="1" applyFont="1" applyAlignment="1">
      <alignment horizontal="justify" vertical="top" wrapText="1"/>
    </xf>
    <xf numFmtId="44" fontId="0" fillId="0" borderId="0" xfId="0" applyNumberFormat="1"/>
    <xf numFmtId="165" fontId="0" fillId="0" borderId="0" xfId="0" applyNumberFormat="1"/>
    <xf numFmtId="44" fontId="5" fillId="0" borderId="0" xfId="0" applyNumberFormat="1" applyFont="1" applyFill="1" applyBorder="1"/>
    <xf numFmtId="4" fontId="8" fillId="0" borderId="0" xfId="0" applyNumberFormat="1" applyFont="1" applyFill="1" applyAlignment="1">
      <alignment horizontal="right" vertical="top" wrapText="1"/>
    </xf>
    <xf numFmtId="0" fontId="3" fillId="0" borderId="0" xfId="0" applyFont="1" applyAlignment="1">
      <alignment horizontal="left" vertical="top" wrapText="1"/>
    </xf>
    <xf numFmtId="0" fontId="19" fillId="0" borderId="0" xfId="0" applyFont="1" applyAlignment="1">
      <alignment horizontal="left" vertical="top" wrapText="1"/>
    </xf>
    <xf numFmtId="0" fontId="3" fillId="0" borderId="0" xfId="0" applyFont="1" applyAlignment="1">
      <alignment horizontal="justify" vertical="justify" wrapText="1"/>
    </xf>
    <xf numFmtId="0" fontId="11" fillId="0" borderId="0" xfId="0" applyFont="1" applyAlignment="1">
      <alignment horizontal="left" vertical="top" wrapText="1"/>
    </xf>
  </cellXfs>
  <cellStyles count="146">
    <cellStyle name="20% - Accent1" xfId="10" xr:uid="{CCC51E36-5F78-461B-88BA-E1BCA997D641}"/>
    <cellStyle name="20% - Accent2" xfId="11" xr:uid="{C8B7244F-173A-478A-BF88-8AD0E9B0CCB2}"/>
    <cellStyle name="20% - Accent3" xfId="12" xr:uid="{BD8669FF-5ECD-4330-A7ED-2E5DE783F5CC}"/>
    <cellStyle name="20% - Accent4" xfId="13" xr:uid="{09FA8B71-57ED-4DD7-B456-7CC30851ABDE}"/>
    <cellStyle name="20% - Accent5" xfId="14" xr:uid="{DCD22462-576A-46D5-9105-35327CAC664F}"/>
    <cellStyle name="20% - Accent6" xfId="15" xr:uid="{E9478936-4DB0-4439-8F3E-B22E6C1B10A0}"/>
    <cellStyle name="40% - Accent1" xfId="16" xr:uid="{DC04135D-6A5B-4D7D-891D-59F64B7B9BD0}"/>
    <cellStyle name="40% - Accent2" xfId="17" xr:uid="{07570552-DF99-4FE3-A215-3F8EB02AE102}"/>
    <cellStyle name="40% - Accent3" xfId="18" xr:uid="{88980407-70EA-4F6F-9B21-E59534082F70}"/>
    <cellStyle name="40% - Accent4" xfId="19" xr:uid="{361622AD-F8EE-4478-BC0E-1327B3EA146D}"/>
    <cellStyle name="40% - Accent5" xfId="20" xr:uid="{78AC7415-64D8-43B4-A0FA-B812BC0D4B6E}"/>
    <cellStyle name="40% - Accent6" xfId="21" xr:uid="{CA6953DE-0773-4C24-872A-542E256850A7}"/>
    <cellStyle name="60% - Accent1" xfId="22" xr:uid="{12F25540-B4CD-4017-B4BC-FAA745C97BDA}"/>
    <cellStyle name="60% - Accent2" xfId="23" xr:uid="{1DCA1F43-FA47-41BE-889C-FA31873ED2E6}"/>
    <cellStyle name="60% - Accent3" xfId="24" xr:uid="{EE97F7B8-2F31-444D-B6A5-8D59AF99E49E}"/>
    <cellStyle name="60% - Accent4" xfId="25" xr:uid="{A8ED714A-D5BA-46B6-A527-8B027A72AB78}"/>
    <cellStyle name="60% - Accent5" xfId="26" xr:uid="{F2B1B31D-09BF-4E2C-91FE-90D0C33FE07E}"/>
    <cellStyle name="60% - Accent6" xfId="27" xr:uid="{C4F362DA-5AA6-4E08-AF61-6980D2F5D223}"/>
    <cellStyle name="Accent1" xfId="28" xr:uid="{0C180763-E754-436B-A5B6-A93AC686B7D6}"/>
    <cellStyle name="Accent2" xfId="29" xr:uid="{56763ABC-F13A-4EAA-8EFD-8D1584FE7A9D}"/>
    <cellStyle name="Accent3" xfId="30" xr:uid="{BE4F00A9-E0CC-490B-86F9-EE969582ED97}"/>
    <cellStyle name="Accent4" xfId="31" xr:uid="{D4A9ADE0-6CDA-41BA-8EDF-89B398149A23}"/>
    <cellStyle name="Accent5" xfId="32" xr:uid="{38EBCD68-F525-4EEC-A89C-0B9CDE320BD4}"/>
    <cellStyle name="Accent6" xfId="33" xr:uid="{4C8FF224-38FD-4BA0-BF6E-F0EE952D417C}"/>
    <cellStyle name="Bad" xfId="34" xr:uid="{F3CADC2C-14B9-4176-8A97-5C46A1876C03}"/>
    <cellStyle name="Calculation" xfId="35" xr:uid="{CD4FC75D-F365-4F4E-9798-5DE644785C0E}"/>
    <cellStyle name="Calculation 2" xfId="36" xr:uid="{54595726-53B4-4748-837F-B3887AF1A683}"/>
    <cellStyle name="Calculation 2 2" xfId="37" xr:uid="{0C3CE780-AA97-43CC-BB14-52C783D2E27E}"/>
    <cellStyle name="Calculation 2 3" xfId="38" xr:uid="{079336DD-3F91-4D17-9E54-D81D9942C25F}"/>
    <cellStyle name="Calculation 3" xfId="39" xr:uid="{3F1A41AF-C3E1-4BE3-8026-4DA8A2EE3EC6}"/>
    <cellStyle name="Calculation 4" xfId="40" xr:uid="{90140173-CAC3-47CF-95E7-55EAB988206F}"/>
    <cellStyle name="Calculation 5" xfId="41" xr:uid="{9E80B513-9E68-4D2D-89D5-D9B0AF1D1891}"/>
    <cellStyle name="Check Cell" xfId="42" xr:uid="{D8A50F2D-0D53-40A3-A7F9-D2E8CC65419C}"/>
    <cellStyle name="Comma [0]" xfId="43" xr:uid="{A018220E-D6A8-4FF3-952A-5FCC7BAE223F}"/>
    <cellStyle name="Comma0" xfId="44" xr:uid="{B53F7285-53D0-4561-A57A-4445A701EDD3}"/>
    <cellStyle name="Currency [0]" xfId="45" xr:uid="{4ACC35FA-5353-4D8F-838F-916364BBA96E}"/>
    <cellStyle name="Currency0" xfId="46" xr:uid="{590EE45A-9372-4854-B941-F775660CFCE0}"/>
    <cellStyle name="Date" xfId="47" xr:uid="{99125244-322D-407E-89AD-5C8C0F9350BF}"/>
    <cellStyle name="Explanatory Text" xfId="48" xr:uid="{043D8BB2-2848-4944-AFD7-CA6F44DD5B3F}"/>
    <cellStyle name="Fixed" xfId="49" xr:uid="{120FE1BB-17ED-4094-9251-B0F6606E54DC}"/>
    <cellStyle name="Good" xfId="50" xr:uid="{1304EB89-90D9-4995-8066-4CEDC513E891}"/>
    <cellStyle name="Heading 1" xfId="51" xr:uid="{C3FC1A0E-E346-4918-9375-5B50E857E0A5}"/>
    <cellStyle name="Heading 2" xfId="52" xr:uid="{9D51D1FC-2FA8-408E-9690-9F7B3D3A8A69}"/>
    <cellStyle name="Heading 3" xfId="53" xr:uid="{F1B5873C-5208-4382-B2BA-EB9686BA1289}"/>
    <cellStyle name="Heading 4" xfId="54" xr:uid="{77558B62-C090-4D3F-B8A4-AB3CB2D5B84F}"/>
    <cellStyle name="Input" xfId="55" xr:uid="{D0A06A5E-5F99-4535-8BB9-6806FA3609FB}"/>
    <cellStyle name="Input 2" xfId="56" xr:uid="{FE0270A6-2A88-43FB-8CE1-1810F4FF08E0}"/>
    <cellStyle name="Input 2 2" xfId="57" xr:uid="{B382F12D-A19A-4AC7-AF64-04DA4FFBA04A}"/>
    <cellStyle name="Input 2 3" xfId="58" xr:uid="{3FE39978-632A-45B7-AAAF-FE7AC4E37F49}"/>
    <cellStyle name="Input 3" xfId="59" xr:uid="{00699E57-C01B-41DF-9F18-6541B40696E1}"/>
    <cellStyle name="Input 4" xfId="60" xr:uid="{565A75BD-48DC-426B-886B-755122D21232}"/>
    <cellStyle name="Input 5" xfId="61" xr:uid="{D672EA53-1F56-4C19-BFEB-C7E2B6813762}"/>
    <cellStyle name="Keš" xfId="62" xr:uid="{BF08B1B6-F45E-4AE2-AC3F-5D23C7D886D8}"/>
    <cellStyle name="Linked Cell" xfId="63" xr:uid="{61DFFBDA-F43A-4D5E-9785-6BFD5AB27067}"/>
    <cellStyle name="Navadno" xfId="0" builtinId="0"/>
    <cellStyle name="Navadno 10" xfId="64" xr:uid="{A7BB4D0D-64B1-4633-9220-1B17EA0C9F2A}"/>
    <cellStyle name="Navadno 10 2" xfId="65" xr:uid="{71204272-0469-4F95-8C8E-0D67CE923CCA}"/>
    <cellStyle name="Navadno 11" xfId="66" xr:uid="{83401DDB-1407-46A5-B04E-2B6AD1F2DA79}"/>
    <cellStyle name="Navadno 13" xfId="67" xr:uid="{335E9412-0E03-460C-BB82-F8778CADD1C0}"/>
    <cellStyle name="Navadno 14" xfId="68" xr:uid="{4DB4F93A-D83D-4CDB-91E3-7E1604FA62BF}"/>
    <cellStyle name="Navadno 15" xfId="6" xr:uid="{00000000-0005-0000-0000-000001000000}"/>
    <cellStyle name="Navadno 17" xfId="69" xr:uid="{999607CC-B085-4780-9205-196642359775}"/>
    <cellStyle name="Navadno 18" xfId="70" xr:uid="{B1119E6C-9E45-45EA-B6AD-01FC89CF3684}"/>
    <cellStyle name="Navadno 2" xfId="2" xr:uid="{00000000-0005-0000-0000-000002000000}"/>
    <cellStyle name="Navadno 2 2" xfId="72" xr:uid="{C82D81CF-AD07-4A51-9530-65976A7DED60}"/>
    <cellStyle name="Navadno 2 2 2" xfId="73" xr:uid="{3762AFE6-A90F-48C9-8143-38F2C711D0DE}"/>
    <cellStyle name="Navadno 2 2 2 2" xfId="74" xr:uid="{021C21B8-A084-4C9F-81DE-A96BC8AD52F0}"/>
    <cellStyle name="Navadno 2 3" xfId="75" xr:uid="{8490B0A4-0492-43BC-8BB6-4C7D2E297BC7}"/>
    <cellStyle name="Navadno 2 4" xfId="71" xr:uid="{E5D64425-DDFB-4898-A908-919F6DDFC261}"/>
    <cellStyle name="Navadno 20" xfId="76" xr:uid="{7C15F263-1A90-4C6F-8C65-98D4EEF826AE}"/>
    <cellStyle name="Navadno 21" xfId="77" xr:uid="{5151DD6B-8300-4F2F-BBA1-3DC7B49FD84C}"/>
    <cellStyle name="Navadno 22" xfId="78" xr:uid="{E304DC3A-1E5B-4173-9C5C-080E9D275BD4}"/>
    <cellStyle name="Navadno 23" xfId="79" xr:uid="{EC8D7243-58B3-40C2-8B12-FA14798A6DE3}"/>
    <cellStyle name="Navadno 24" xfId="80" xr:uid="{78E9C8CF-CFE3-4D6B-95D6-8A0A65B401D1}"/>
    <cellStyle name="Navadno 25" xfId="81" xr:uid="{FFAA3229-1690-4771-9BEA-58E26598B070}"/>
    <cellStyle name="Navadno 26" xfId="82" xr:uid="{86F061DE-FBA1-4CD6-8AC2-FFAB71835D7E}"/>
    <cellStyle name="Navadno 27" xfId="83" xr:uid="{E41E2ED6-EDF7-4C62-8E2A-121A1CE7FFC2}"/>
    <cellStyle name="Navadno 28" xfId="84" xr:uid="{624013A4-36A4-425A-8CD4-8784492F62BC}"/>
    <cellStyle name="Navadno 29" xfId="85" xr:uid="{384D6A9E-BA56-4F37-BA70-D8C959896F96}"/>
    <cellStyle name="Navadno 3" xfId="86" xr:uid="{A92A7728-CEEC-428E-B060-34C925935478}"/>
    <cellStyle name="Navadno 3 2" xfId="87" xr:uid="{5A5CA8AF-A322-4C8F-A14E-93BE8E730A8B}"/>
    <cellStyle name="Navadno 30" xfId="88" xr:uid="{DAF8774D-84A6-4571-8773-914A9E0B4CEE}"/>
    <cellStyle name="Navadno 31" xfId="89" xr:uid="{F2B585AF-5C53-4CC3-AB4A-F1A0D51450BE}"/>
    <cellStyle name="Navadno 32" xfId="90" xr:uid="{DE7570F1-5CB8-4A7C-9907-4C3EA05CCF16}"/>
    <cellStyle name="Navadno 33" xfId="91" xr:uid="{D66CB016-387B-47C0-BAB8-21F107087776}"/>
    <cellStyle name="Navadno 34" xfId="92" xr:uid="{94ECC358-C66D-4837-B51A-FDFF586499ED}"/>
    <cellStyle name="Navadno 35" xfId="93" xr:uid="{67825802-3827-4E2C-9561-48D36F325CF3}"/>
    <cellStyle name="Navadno 36" xfId="94" xr:uid="{0C114F67-FE16-4B7A-8B1E-3CAA66BCEF67}"/>
    <cellStyle name="Navadno 37" xfId="95" xr:uid="{B723EE9A-5D53-4E9B-B15F-B6B5FF5E5548}"/>
    <cellStyle name="Navadno 38" xfId="96" xr:uid="{2C9C7FA6-1F36-4058-A5F3-A9E0F0BD4C8E}"/>
    <cellStyle name="Navadno 39" xfId="97" xr:uid="{3E686E44-2631-4F5D-8CFB-96DA28ADD18E}"/>
    <cellStyle name="Navadno 4" xfId="98" xr:uid="{4E8F0369-59B0-40F8-A875-5703F4BFB3E8}"/>
    <cellStyle name="Navadno 4 2" xfId="99" xr:uid="{8A26FBA3-F9B7-4AE9-BC68-FC34EBC70778}"/>
    <cellStyle name="Navadno 4 3" xfId="100" xr:uid="{DDCE4456-2466-4E6E-AF17-211D609E4EEE}"/>
    <cellStyle name="Navadno 40" xfId="101" xr:uid="{1F6429F3-35D5-4FDF-B1ED-D81AB27016E0}"/>
    <cellStyle name="Navadno 41" xfId="102" xr:uid="{E645B71C-8BEE-4C2B-A906-AAD4BB58B81F}"/>
    <cellStyle name="Navadno 42" xfId="103" xr:uid="{29CCEB49-FF78-45DC-94FF-9C53E9F57204}"/>
    <cellStyle name="Navadno 43" xfId="104" xr:uid="{DD2C698B-2A0B-4E66-A5B3-52C69234A3D3}"/>
    <cellStyle name="Navadno 44" xfId="105" xr:uid="{9CE08B02-1DD8-4055-A81C-E90A1CF49741}"/>
    <cellStyle name="Navadno 5" xfId="106" xr:uid="{45B6E26F-979C-43A7-95B9-A6B3E22E25E2}"/>
    <cellStyle name="Navadno 5 2" xfId="107" xr:uid="{73F22593-ED3C-49E6-9707-F83E8398AE65}"/>
    <cellStyle name="Navadno 5 3" xfId="108" xr:uid="{1E7924F6-9AB2-4359-B9FD-84D65F1B4548}"/>
    <cellStyle name="Navadno 5 3 2" xfId="109" xr:uid="{054C5518-16B5-462B-A964-B58DB1F1EDD0}"/>
    <cellStyle name="Navadno 6" xfId="110" xr:uid="{1D8AA976-3289-4212-8786-2C185D7E19ED}"/>
    <cellStyle name="Navadno 7" xfId="111" xr:uid="{8BAA516C-BC35-4B7A-8806-834C39E7F2A0}"/>
    <cellStyle name="Navadno 7 2" xfId="112" xr:uid="{1AE018F7-EC42-4A2D-88B1-849EDF6DE4E6}"/>
    <cellStyle name="Navadno 8" xfId="113" xr:uid="{8BA0534E-6D6C-4FB0-AE6E-4EC66D7AD8D9}"/>
    <cellStyle name="Navadno 9" xfId="9" xr:uid="{56B32FA7-3BDB-44D2-BBCF-C56D7B7E288B}"/>
    <cellStyle name="Navadno_Gradbeni II nadstropje" xfId="4" xr:uid="{00000000-0005-0000-0000-000003000000}"/>
    <cellStyle name="Neutral" xfId="114" xr:uid="{E5EAC838-840F-481C-9A1F-A2BB1B116052}"/>
    <cellStyle name="Nivo_1_GlNaslov" xfId="5" xr:uid="{00000000-0005-0000-0000-000004000000}"/>
    <cellStyle name="Normal 2" xfId="115" xr:uid="{BCA40B30-0E2D-4352-A798-EDA18A17B401}"/>
    <cellStyle name="Normal 9" xfId="116" xr:uid="{54BA2BF7-260E-4476-92EC-E43F5E03780D}"/>
    <cellStyle name="Normal_BoQ - cene sit_eur 2" xfId="117" xr:uid="{58FB0A0D-2101-4BA1-93C0-9422ACDCB3AD}"/>
    <cellStyle name="normal1" xfId="118" xr:uid="{B26D0A18-BE53-4DD6-8A41-84B9EA457503}"/>
    <cellStyle name="Note" xfId="119" xr:uid="{BE7BCCE9-5754-41CF-81EF-5E241066678C}"/>
    <cellStyle name="Note 2" xfId="120" xr:uid="{C60BC27B-B53B-406C-BC90-54F881794173}"/>
    <cellStyle name="Note 2 2" xfId="121" xr:uid="{7CC5D1AE-D68D-488A-852F-B7812D9C2146}"/>
    <cellStyle name="Note 2 3" xfId="122" xr:uid="{46B15321-F777-47EB-872E-20D685F73296}"/>
    <cellStyle name="Note 3" xfId="123" xr:uid="{488DF714-BDDB-4311-AD57-C61801F73372}"/>
    <cellStyle name="Note 4" xfId="124" xr:uid="{B5E4CCB1-8702-44A3-B15C-19A8A8698196}"/>
    <cellStyle name="Note 5" xfId="125" xr:uid="{B00DA6F0-5F24-433C-9DD6-DB4BDFB4252B}"/>
    <cellStyle name="Odstotek 2" xfId="126" xr:uid="{56E0FFD9-863A-4BC4-9A87-44C101937A9F}"/>
    <cellStyle name="Odstotek 3" xfId="127" xr:uid="{B13A7E02-79DE-4472-A58A-EA4C8F5A48B0}"/>
    <cellStyle name="Odstotek 4" xfId="128" xr:uid="{2865ECAC-A838-46C5-8527-0A930EDDBC5E}"/>
    <cellStyle name="Odstotek 4 2" xfId="129" xr:uid="{FCF52981-A008-45C9-BF33-388FD61C3DB8}"/>
    <cellStyle name="Odstotek 4 3" xfId="130" xr:uid="{3EDC71C9-FF9C-451F-8B03-E698AC9740BB}"/>
    <cellStyle name="Odstotek 4 3 2" xfId="131" xr:uid="{D4402705-BDD2-48F3-92B5-CE95D97CA925}"/>
    <cellStyle name="Output" xfId="132" xr:uid="{DF0AF242-FC70-4B9F-8B0A-426E2F731212}"/>
    <cellStyle name="Output 2" xfId="133" xr:uid="{FF885D05-690A-4080-90A2-CFDAD40AA575}"/>
    <cellStyle name="Output 2 2" xfId="134" xr:uid="{07AB14A1-012E-4E73-93C0-C20A894D2F58}"/>
    <cellStyle name="Output 2 3" xfId="135" xr:uid="{066B70E6-2B52-47F4-B47A-CD9D34DFA794}"/>
    <cellStyle name="Output 3" xfId="136" xr:uid="{E64FA8D3-8545-40BB-AD56-B9DEDF2A335C}"/>
    <cellStyle name="Output 4" xfId="137" xr:uid="{9C2349ED-75F8-48E6-80CE-1F30A8DC6FF5}"/>
    <cellStyle name="Output 5" xfId="138" xr:uid="{CF6CCACA-7A8E-4A9D-A4C2-3EDE62D721EC}"/>
    <cellStyle name="Slog 1" xfId="139" xr:uid="{1EC29A06-F41F-4B91-A6A2-326EF9700BE8}"/>
    <cellStyle name="tekst-levo" xfId="140" xr:uid="{448E8C47-6B74-4F35-988C-58DC0056E203}"/>
    <cellStyle name="tekst-levo 2" xfId="8" xr:uid="{7380C27A-5AAE-46E4-896D-6970A260296A}"/>
    <cellStyle name="Title" xfId="141" xr:uid="{CE26659C-A0DF-436B-A948-8E0169D71764}"/>
    <cellStyle name="Total" xfId="142" xr:uid="{214829EA-486B-4DF3-9FE6-A6D5F59F9926}"/>
    <cellStyle name="Valuta" xfId="1" builtinId="4"/>
    <cellStyle name="Valuta 2" xfId="3" xr:uid="{00000000-0005-0000-0000-000007000000}"/>
    <cellStyle name="Valuta 2 2" xfId="143" xr:uid="{65E9C1D5-BDA8-4E90-AC3A-CEE1C6DE55BA}"/>
    <cellStyle name="Valuta 3" xfId="7" xr:uid="{849323AB-5FBC-4DCB-A054-CF4B35BBA039}"/>
    <cellStyle name="Vejica 2" xfId="144" xr:uid="{7C5BA23D-6882-4B31-AD19-2187F5B39EC4}"/>
    <cellStyle name="Warning Text" xfId="145" xr:uid="{31762B1B-3744-4305-A991-091BF234B88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W31"/>
  <sheetViews>
    <sheetView tabSelected="1" view="pageBreakPreview" zoomScaleNormal="100" zoomScaleSheetLayoutView="100" workbookViewId="0">
      <selection activeCell="G14" sqref="G14"/>
    </sheetView>
  </sheetViews>
  <sheetFormatPr defaultRowHeight="15"/>
  <cols>
    <col min="2" max="2" width="4.7109375" customWidth="1"/>
    <col min="3" max="3" width="50.7109375" customWidth="1"/>
    <col min="4" max="4" width="14.7109375" style="2" bestFit="1" customWidth="1"/>
    <col min="5" max="5" width="15.28515625" customWidth="1"/>
    <col min="6" max="6" width="50.7109375" customWidth="1"/>
  </cols>
  <sheetData>
    <row r="3" spans="2:6">
      <c r="B3" s="4"/>
      <c r="D3" s="1"/>
    </row>
    <row r="4" spans="2:6">
      <c r="B4" s="4"/>
      <c r="D4" s="1"/>
    </row>
    <row r="5" spans="2:6" ht="18.75">
      <c r="B5" s="5"/>
      <c r="C5" s="174" t="s">
        <v>366</v>
      </c>
      <c r="D5" s="1"/>
      <c r="E5" t="s">
        <v>368</v>
      </c>
    </row>
    <row r="6" spans="2:6">
      <c r="B6" s="4"/>
      <c r="C6" t="s">
        <v>365</v>
      </c>
      <c r="D6" s="1">
        <f>'ČP Zajelše'!F18</f>
        <v>6100</v>
      </c>
      <c r="E6" s="177">
        <f>'ČP Zajelše'!G18</f>
        <v>0</v>
      </c>
    </row>
    <row r="7" spans="2:6" hidden="1">
      <c r="B7" s="4"/>
      <c r="C7" s="105"/>
      <c r="D7" s="106"/>
      <c r="F7" s="1"/>
    </row>
    <row r="8" spans="2:6" ht="15.75" thickBot="1">
      <c r="B8" s="104"/>
      <c r="C8" s="107"/>
      <c r="D8" s="6"/>
    </row>
    <row r="9" spans="2:6" ht="15.75" thickBot="1">
      <c r="B9" s="36"/>
      <c r="C9" s="38" t="s">
        <v>148</v>
      </c>
      <c r="D9" s="37">
        <f>SUM(D6:D7)</f>
        <v>6100</v>
      </c>
      <c r="E9" s="37">
        <f>SUM(E6:E8)</f>
        <v>0</v>
      </c>
    </row>
    <row r="10" spans="2:6" ht="15.75" thickTop="1"/>
    <row r="11" spans="2:6" s="139" customFormat="1">
      <c r="C11" s="55"/>
      <c r="D11" s="173"/>
      <c r="E11" s="1"/>
    </row>
    <row r="14" spans="2:6" ht="226.5" customHeight="1">
      <c r="B14" s="181" t="s">
        <v>369</v>
      </c>
      <c r="C14" s="181"/>
      <c r="D14" s="181"/>
    </row>
    <row r="15" spans="2:6" ht="271.5" customHeight="1">
      <c r="B15" s="181" t="s">
        <v>116</v>
      </c>
      <c r="C15" s="181"/>
      <c r="D15" s="181"/>
    </row>
    <row r="16" spans="2:6" ht="65.25" customHeight="1">
      <c r="B16" s="181" t="s">
        <v>362</v>
      </c>
      <c r="C16" s="181"/>
      <c r="D16" s="181"/>
    </row>
    <row r="17" spans="1:257" s="139" customFormat="1" ht="117.75" customHeight="1">
      <c r="B17" s="183" t="s">
        <v>373</v>
      </c>
      <c r="C17" s="183"/>
      <c r="D17" s="183"/>
    </row>
    <row r="18" spans="1:257" s="139" customFormat="1" ht="111" customHeight="1">
      <c r="B18" s="183" t="s">
        <v>384</v>
      </c>
      <c r="C18" s="183"/>
      <c r="D18" s="183"/>
    </row>
    <row r="19" spans="1:257" s="139" customFormat="1" ht="183" customHeight="1">
      <c r="B19" s="183" t="s">
        <v>374</v>
      </c>
      <c r="C19" s="183"/>
      <c r="D19" s="183"/>
    </row>
    <row r="20" spans="1:257" s="139" customFormat="1" ht="104.25" customHeight="1">
      <c r="B20" s="183" t="s">
        <v>375</v>
      </c>
      <c r="C20" s="183"/>
      <c r="D20" s="183"/>
    </row>
    <row r="21" spans="1:257" s="139" customFormat="1" ht="147.75" customHeight="1">
      <c r="B21" s="183" t="s">
        <v>376</v>
      </c>
      <c r="C21" s="183"/>
      <c r="D21" s="183"/>
    </row>
    <row r="22" spans="1:257" s="139" customFormat="1" ht="65.25" customHeight="1">
      <c r="B22" s="183" t="s">
        <v>377</v>
      </c>
      <c r="C22" s="183"/>
      <c r="D22" s="183"/>
    </row>
    <row r="23" spans="1:257" s="139" customFormat="1" ht="124.5" customHeight="1">
      <c r="B23" s="183" t="s">
        <v>378</v>
      </c>
      <c r="C23" s="183"/>
      <c r="D23" s="183"/>
    </row>
    <row r="24" spans="1:257" s="139" customFormat="1" ht="348.75" customHeight="1">
      <c r="B24" s="183" t="s">
        <v>379</v>
      </c>
      <c r="C24" s="183"/>
      <c r="D24" s="183"/>
    </row>
    <row r="25" spans="1:257" s="139" customFormat="1" ht="330" customHeight="1">
      <c r="B25" s="183" t="s">
        <v>380</v>
      </c>
      <c r="C25" s="183"/>
      <c r="D25" s="183"/>
    </row>
    <row r="26" spans="1:257" s="139" customFormat="1" ht="90" customHeight="1">
      <c r="B26" s="183" t="s">
        <v>381</v>
      </c>
      <c r="C26" s="183"/>
      <c r="D26" s="183"/>
    </row>
    <row r="27" spans="1:257" s="139" customFormat="1" ht="111" customHeight="1">
      <c r="B27" s="183" t="s">
        <v>382</v>
      </c>
      <c r="C27" s="183"/>
      <c r="D27" s="183"/>
    </row>
    <row r="28" spans="1:257" s="139" customFormat="1" ht="65.25" customHeight="1">
      <c r="B28" s="183" t="s">
        <v>383</v>
      </c>
      <c r="C28" s="183"/>
      <c r="D28" s="183"/>
    </row>
    <row r="29" spans="1:257" s="158" customFormat="1" ht="29.25" customHeight="1">
      <c r="A29" s="150"/>
      <c r="B29" s="181" t="s">
        <v>363</v>
      </c>
      <c r="C29" s="181"/>
      <c r="D29" s="181"/>
      <c r="E29" s="181"/>
      <c r="F29" s="181"/>
      <c r="G29" s="151"/>
      <c r="H29" s="151"/>
      <c r="I29" s="152"/>
      <c r="J29" s="153"/>
      <c r="K29" s="153"/>
      <c r="L29" s="153"/>
      <c r="M29" s="152"/>
      <c r="N29" s="154"/>
      <c r="O29" s="155"/>
      <c r="P29" s="156"/>
      <c r="Q29" s="152"/>
      <c r="R29" s="152"/>
      <c r="S29" s="157"/>
      <c r="T29" s="152"/>
      <c r="U29" s="154"/>
      <c r="V29" s="154"/>
      <c r="W29" s="152"/>
      <c r="X29" s="153"/>
      <c r="Y29" s="153"/>
      <c r="Z29" s="153"/>
      <c r="AA29" s="152"/>
      <c r="AB29" s="154"/>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151"/>
      <c r="CR29" s="151"/>
      <c r="CS29" s="151"/>
      <c r="CT29" s="151"/>
      <c r="CU29" s="151"/>
      <c r="CV29" s="151"/>
      <c r="CW29" s="151"/>
      <c r="CX29" s="151"/>
      <c r="CY29" s="151"/>
      <c r="CZ29" s="151"/>
      <c r="DA29" s="151"/>
      <c r="DB29" s="151"/>
      <c r="DC29" s="151"/>
      <c r="DD29" s="151"/>
      <c r="DE29" s="151"/>
      <c r="DF29" s="151"/>
      <c r="DG29" s="151"/>
      <c r="DH29" s="151"/>
      <c r="DI29" s="151"/>
      <c r="DJ29" s="151"/>
      <c r="DK29" s="151"/>
      <c r="DL29" s="151"/>
      <c r="DM29" s="151"/>
      <c r="DN29" s="151"/>
      <c r="DO29" s="151"/>
      <c r="DP29" s="151"/>
      <c r="DQ29" s="151"/>
      <c r="DR29" s="151"/>
      <c r="DS29" s="151"/>
      <c r="DT29" s="151"/>
      <c r="DU29" s="151"/>
      <c r="DV29" s="151"/>
      <c r="DW29" s="151"/>
      <c r="DX29" s="151"/>
      <c r="DY29" s="151"/>
      <c r="DZ29" s="151"/>
      <c r="EA29" s="151"/>
      <c r="EB29" s="151"/>
      <c r="EC29" s="151"/>
      <c r="ED29" s="151"/>
      <c r="EE29" s="151"/>
      <c r="EF29" s="151"/>
      <c r="EG29" s="151"/>
      <c r="EH29" s="151"/>
      <c r="EI29" s="151"/>
      <c r="EJ29" s="151"/>
      <c r="EK29" s="151"/>
      <c r="EL29" s="151"/>
      <c r="EM29" s="151"/>
      <c r="EN29" s="151"/>
      <c r="EO29" s="151"/>
      <c r="EP29" s="151"/>
      <c r="EQ29" s="151"/>
      <c r="ER29" s="151"/>
      <c r="ES29" s="151"/>
      <c r="ET29" s="151"/>
      <c r="EU29" s="151"/>
      <c r="EV29" s="151"/>
      <c r="EW29" s="151"/>
      <c r="EX29" s="151"/>
      <c r="EY29" s="151"/>
      <c r="EZ29" s="151"/>
      <c r="FA29" s="151"/>
      <c r="FB29" s="151"/>
      <c r="FC29" s="151"/>
      <c r="FD29" s="151"/>
      <c r="FE29" s="151"/>
      <c r="FF29" s="151"/>
      <c r="FG29" s="151"/>
      <c r="FH29" s="151"/>
      <c r="FI29" s="151"/>
      <c r="FJ29" s="151"/>
      <c r="FK29" s="151"/>
      <c r="FL29" s="151"/>
      <c r="FM29" s="151"/>
      <c r="FN29" s="151"/>
      <c r="FO29" s="151"/>
      <c r="FP29" s="151"/>
      <c r="FQ29" s="151"/>
      <c r="FR29" s="151"/>
      <c r="FS29" s="151"/>
      <c r="FT29" s="151"/>
      <c r="FU29" s="151"/>
      <c r="FV29" s="151"/>
      <c r="FW29" s="151"/>
      <c r="FX29" s="151"/>
      <c r="FY29" s="151"/>
      <c r="FZ29" s="151"/>
      <c r="GA29" s="151"/>
      <c r="GB29" s="151"/>
      <c r="GC29" s="151"/>
      <c r="GD29" s="151"/>
      <c r="GE29" s="151"/>
      <c r="GF29" s="151"/>
      <c r="GG29" s="151"/>
      <c r="GH29" s="151"/>
      <c r="GI29" s="151"/>
      <c r="GJ29" s="151"/>
      <c r="GK29" s="151"/>
      <c r="GL29" s="151"/>
      <c r="GM29" s="151"/>
      <c r="GN29" s="151"/>
      <c r="GO29" s="151"/>
      <c r="GP29" s="151"/>
      <c r="GQ29" s="151"/>
      <c r="GR29" s="151"/>
      <c r="GS29" s="151"/>
      <c r="GT29" s="151"/>
      <c r="GU29" s="151"/>
      <c r="GV29" s="151"/>
      <c r="GW29" s="151"/>
      <c r="GX29" s="151"/>
      <c r="GY29" s="151"/>
      <c r="GZ29" s="151"/>
      <c r="HA29" s="151"/>
      <c r="HB29" s="151"/>
      <c r="HC29" s="151"/>
      <c r="HD29" s="151"/>
      <c r="HE29" s="151"/>
      <c r="HF29" s="151"/>
      <c r="HG29" s="151"/>
      <c r="HH29" s="151"/>
      <c r="HI29" s="151"/>
      <c r="HJ29" s="151"/>
      <c r="HK29" s="151"/>
      <c r="HL29" s="151"/>
      <c r="HM29" s="151"/>
      <c r="HN29" s="151"/>
      <c r="HO29" s="151"/>
      <c r="HP29" s="151"/>
      <c r="HQ29" s="151"/>
      <c r="HR29" s="151"/>
      <c r="HS29" s="151"/>
      <c r="HT29" s="151"/>
      <c r="HU29" s="151"/>
      <c r="HV29" s="151"/>
      <c r="HW29" s="151"/>
      <c r="HX29" s="151"/>
      <c r="HY29" s="151"/>
      <c r="HZ29" s="151"/>
      <c r="IA29" s="151"/>
      <c r="IB29" s="151"/>
      <c r="IC29" s="151"/>
      <c r="ID29" s="151"/>
      <c r="IE29" s="151"/>
      <c r="IF29" s="151"/>
      <c r="IG29" s="151"/>
      <c r="IH29" s="151"/>
      <c r="II29" s="151"/>
      <c r="IJ29" s="151"/>
      <c r="IK29" s="151"/>
      <c r="IL29" s="151"/>
      <c r="IM29" s="151"/>
      <c r="IN29" s="151"/>
      <c r="IO29" s="151"/>
      <c r="IP29" s="151"/>
      <c r="IQ29" s="151"/>
      <c r="IR29" s="151"/>
      <c r="IS29" s="151"/>
      <c r="IT29" s="151"/>
      <c r="IU29" s="151"/>
      <c r="IV29" s="151"/>
      <c r="IW29" s="151"/>
    </row>
    <row r="31" spans="1:257" ht="60.75" customHeight="1">
      <c r="B31" s="182" t="s">
        <v>191</v>
      </c>
      <c r="C31" s="182"/>
      <c r="D31" s="182"/>
    </row>
  </sheetData>
  <mergeCells count="18">
    <mergeCell ref="B27:D27"/>
    <mergeCell ref="B28:D28"/>
    <mergeCell ref="E29:F29"/>
    <mergeCell ref="B31:D31"/>
    <mergeCell ref="B16:D16"/>
    <mergeCell ref="B14:D14"/>
    <mergeCell ref="B15:D15"/>
    <mergeCell ref="B29:D29"/>
    <mergeCell ref="B17:D17"/>
    <mergeCell ref="B18:D18"/>
    <mergeCell ref="B19:D19"/>
    <mergeCell ref="B20:D20"/>
    <mergeCell ref="B21:D21"/>
    <mergeCell ref="B22:D22"/>
    <mergeCell ref="B23:D23"/>
    <mergeCell ref="B24:D24"/>
    <mergeCell ref="B25:D25"/>
    <mergeCell ref="B26:D26"/>
  </mergeCells>
  <pageMargins left="0.70866141732283472" right="0.70866141732283472" top="0.74803149606299213" bottom="0.74803149606299213" header="0.31496062992125984" footer="0.31496062992125984"/>
  <pageSetup paperSize="9" scale="92" orientation="portrait" r:id="rId1"/>
  <headerFooter>
    <oddFooter>Stran &amp;P od &amp;N</oddFooter>
  </headerFooter>
  <rowBreaks count="1" manualBreakCount="1">
    <brk id="1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652"/>
  <sheetViews>
    <sheetView topLeftCell="A613" zoomScaleNormal="100" workbookViewId="0">
      <selection activeCell="K644" sqref="K644"/>
    </sheetView>
  </sheetViews>
  <sheetFormatPr defaultRowHeight="15"/>
  <cols>
    <col min="1" max="1" width="4.28515625" style="18" customWidth="1"/>
    <col min="2" max="2" width="56.7109375" style="14" customWidth="1"/>
    <col min="3" max="3" width="7.28515625" style="19" customWidth="1"/>
    <col min="4" max="4" width="9.85546875" style="19" customWidth="1"/>
    <col min="5" max="5" width="14.85546875" style="20" customWidth="1"/>
    <col min="6" max="6" width="15.42578125" style="20" customWidth="1"/>
    <col min="7" max="7" width="22.42578125" customWidth="1"/>
  </cols>
  <sheetData>
    <row r="1" spans="1:7" ht="15.75" thickBot="1">
      <c r="A1" s="8" t="s">
        <v>364</v>
      </c>
      <c r="B1" s="8" t="s">
        <v>11</v>
      </c>
      <c r="C1" s="16"/>
      <c r="D1" s="16"/>
      <c r="E1" s="17"/>
      <c r="F1" s="17"/>
    </row>
    <row r="2" spans="1:7" s="49" customFormat="1">
      <c r="A2" s="41"/>
      <c r="B2" s="41"/>
      <c r="C2" s="42"/>
      <c r="D2" s="42"/>
      <c r="E2" s="54"/>
      <c r="F2" s="54"/>
    </row>
    <row r="3" spans="1:7" s="73" customFormat="1" ht="21">
      <c r="A3" s="69"/>
      <c r="B3" s="69" t="s">
        <v>147</v>
      </c>
      <c r="C3" s="70"/>
      <c r="D3" s="71"/>
      <c r="E3" s="72"/>
      <c r="F3" s="72"/>
    </row>
    <row r="4" spans="1:7" s="53" customFormat="1">
      <c r="A4" s="41"/>
      <c r="B4" s="41"/>
      <c r="C4" s="50"/>
      <c r="D4" s="51"/>
      <c r="E4" s="52"/>
      <c r="F4" s="52"/>
      <c r="G4" s="53" t="s">
        <v>368</v>
      </c>
    </row>
    <row r="5" spans="1:7" s="53" customFormat="1">
      <c r="A5" s="64">
        <v>1.1000000000000001</v>
      </c>
      <c r="B5" s="184" t="s">
        <v>121</v>
      </c>
      <c r="C5" s="184"/>
      <c r="D5" s="184"/>
      <c r="E5" s="52"/>
      <c r="F5" s="52">
        <f>F48</f>
        <v>0</v>
      </c>
    </row>
    <row r="6" spans="1:7" s="53" customFormat="1">
      <c r="A6" s="64">
        <v>1.2</v>
      </c>
      <c r="B6" s="184" t="s">
        <v>122</v>
      </c>
      <c r="C6" s="184"/>
      <c r="D6" s="184"/>
      <c r="E6" s="52"/>
      <c r="F6" s="52">
        <f>F84</f>
        <v>0</v>
      </c>
    </row>
    <row r="7" spans="1:7" s="53" customFormat="1">
      <c r="A7" s="64">
        <v>1.3</v>
      </c>
      <c r="B7" s="184" t="s">
        <v>128</v>
      </c>
      <c r="C7" s="184"/>
      <c r="D7" s="184"/>
      <c r="E7" s="52"/>
      <c r="F7" s="52">
        <f>F117</f>
        <v>0</v>
      </c>
    </row>
    <row r="8" spans="1:7" s="53" customFormat="1">
      <c r="A8" s="64">
        <v>1.4</v>
      </c>
      <c r="B8" s="184" t="s">
        <v>136</v>
      </c>
      <c r="C8" s="184"/>
      <c r="D8" s="184"/>
      <c r="E8" s="52"/>
      <c r="F8" s="52">
        <f>F136</f>
        <v>0</v>
      </c>
    </row>
    <row r="9" spans="1:7" s="53" customFormat="1">
      <c r="A9" s="64">
        <v>1.5</v>
      </c>
      <c r="B9" s="184" t="s">
        <v>139</v>
      </c>
      <c r="C9" s="184"/>
      <c r="D9" s="184"/>
      <c r="E9" s="52"/>
      <c r="F9" s="52">
        <f>F155</f>
        <v>0</v>
      </c>
    </row>
    <row r="10" spans="1:7" s="53" customFormat="1">
      <c r="A10" s="64">
        <v>1.6</v>
      </c>
      <c r="B10" s="184" t="s">
        <v>141</v>
      </c>
      <c r="C10" s="184"/>
      <c r="D10" s="184"/>
      <c r="E10" s="52"/>
      <c r="F10" s="52">
        <f>F192</f>
        <v>0</v>
      </c>
    </row>
    <row r="11" spans="1:7" s="53" customFormat="1">
      <c r="A11" s="64">
        <v>2.1</v>
      </c>
      <c r="B11" s="184" t="s">
        <v>144</v>
      </c>
      <c r="C11" s="184"/>
      <c r="D11" s="184"/>
      <c r="E11" s="52"/>
      <c r="F11" s="52">
        <f>F207</f>
        <v>0</v>
      </c>
    </row>
    <row r="12" spans="1:7" s="53" customFormat="1">
      <c r="A12" s="64">
        <v>2.2000000000000002</v>
      </c>
      <c r="B12" s="184" t="s">
        <v>321</v>
      </c>
      <c r="C12" s="184"/>
      <c r="D12" s="184"/>
      <c r="E12" s="52"/>
      <c r="F12" s="52">
        <f>F235</f>
        <v>0</v>
      </c>
    </row>
    <row r="13" spans="1:7" s="53" customFormat="1">
      <c r="A13" s="64">
        <v>3</v>
      </c>
      <c r="B13" s="184" t="s">
        <v>146</v>
      </c>
      <c r="C13" s="184"/>
      <c r="D13" s="184"/>
      <c r="E13" s="52"/>
      <c r="F13" s="52">
        <f>F363</f>
        <v>0</v>
      </c>
    </row>
    <row r="14" spans="1:7" s="53" customFormat="1">
      <c r="A14" s="64">
        <v>4</v>
      </c>
      <c r="B14" s="184" t="s">
        <v>190</v>
      </c>
      <c r="C14" s="184"/>
      <c r="D14" s="184"/>
      <c r="E14" s="52"/>
      <c r="F14" s="52">
        <f>F587</f>
        <v>0</v>
      </c>
    </row>
    <row r="15" spans="1:7" s="144" customFormat="1">
      <c r="A15" s="146">
        <v>5</v>
      </c>
      <c r="B15" s="145" t="str">
        <f>B590</f>
        <v>ELEKTRO DELA - VAROVANJE</v>
      </c>
      <c r="C15" s="145"/>
      <c r="D15" s="145"/>
      <c r="E15" s="52"/>
      <c r="F15" s="52">
        <f>F631</f>
        <v>0</v>
      </c>
    </row>
    <row r="16" spans="1:7" s="53" customFormat="1">
      <c r="A16" s="64">
        <v>6</v>
      </c>
      <c r="B16" s="184" t="s">
        <v>188</v>
      </c>
      <c r="C16" s="184"/>
      <c r="D16" s="184"/>
      <c r="E16" s="52"/>
      <c r="F16" s="179">
        <f>F650</f>
        <v>6100</v>
      </c>
      <c r="G16" s="52">
        <f>G650</f>
        <v>0</v>
      </c>
    </row>
    <row r="17" spans="1:7" s="53" customFormat="1">
      <c r="A17" s="64"/>
      <c r="B17" s="62"/>
      <c r="C17" s="62"/>
      <c r="D17" s="62"/>
      <c r="E17" s="52"/>
      <c r="F17" s="52"/>
    </row>
    <row r="18" spans="1:7" s="25" customFormat="1" ht="15.75" thickBot="1">
      <c r="A18" s="31"/>
      <c r="B18" s="7" t="s">
        <v>148</v>
      </c>
      <c r="C18" s="22"/>
      <c r="D18" s="23"/>
      <c r="E18" s="24"/>
      <c r="F18" s="3">
        <f>SUM(F5:F17)</f>
        <v>6100</v>
      </c>
      <c r="G18" s="24">
        <f>SUM(G16:G17)</f>
        <v>0</v>
      </c>
    </row>
    <row r="19" spans="1:7" s="53" customFormat="1">
      <c r="A19" s="41"/>
      <c r="B19" s="41"/>
      <c r="C19" s="50"/>
      <c r="D19" s="51"/>
      <c r="E19" s="52"/>
      <c r="F19" s="52"/>
    </row>
    <row r="20" spans="1:7" s="53" customFormat="1">
      <c r="A20" s="64">
        <v>1.1000000000000001</v>
      </c>
      <c r="B20" s="184" t="s">
        <v>121</v>
      </c>
      <c r="C20" s="184"/>
      <c r="D20" s="184"/>
      <c r="E20" s="52"/>
      <c r="F20" s="52"/>
    </row>
    <row r="21" spans="1:7" s="53" customFormat="1">
      <c r="A21" s="63"/>
      <c r="B21" s="62"/>
      <c r="C21" s="62"/>
      <c r="D21" s="62"/>
      <c r="E21" s="52"/>
      <c r="F21" s="52"/>
    </row>
    <row r="22" spans="1:7" s="53" customFormat="1" ht="183" customHeight="1">
      <c r="A22" s="63"/>
      <c r="B22" s="184" t="s">
        <v>149</v>
      </c>
      <c r="C22" s="184"/>
      <c r="D22" s="184"/>
      <c r="E22" s="184"/>
      <c r="F22" s="184"/>
    </row>
    <row r="23" spans="1:7" s="53" customFormat="1">
      <c r="A23" s="41"/>
      <c r="B23" s="41"/>
      <c r="C23" s="50"/>
      <c r="D23" s="51"/>
      <c r="E23" s="52"/>
      <c r="F23" s="52"/>
    </row>
    <row r="24" spans="1:7" ht="13.5" customHeight="1">
      <c r="A24" s="45">
        <f>1</f>
        <v>1</v>
      </c>
      <c r="B24" s="55" t="s">
        <v>119</v>
      </c>
      <c r="D24" s="48"/>
      <c r="E24" s="47"/>
      <c r="F24" s="47"/>
    </row>
    <row r="25" spans="1:7">
      <c r="A25" s="45"/>
      <c r="B25" s="55"/>
      <c r="C25" s="19" t="s">
        <v>14</v>
      </c>
      <c r="D25" s="56">
        <v>1</v>
      </c>
      <c r="E25" s="57"/>
      <c r="F25" s="57">
        <f>D25*E25</f>
        <v>0</v>
      </c>
    </row>
    <row r="26" spans="1:7" s="43" customFormat="1">
      <c r="A26" s="46"/>
      <c r="B26" s="55"/>
      <c r="C26" s="42"/>
      <c r="D26" s="56"/>
      <c r="E26" s="57"/>
      <c r="F26" s="57"/>
    </row>
    <row r="27" spans="1:7" ht="18" customHeight="1">
      <c r="A27" s="45">
        <f>A24+1</f>
        <v>2</v>
      </c>
      <c r="B27" s="55" t="s">
        <v>120</v>
      </c>
      <c r="D27" s="58"/>
      <c r="E27" s="57"/>
      <c r="F27" s="57"/>
    </row>
    <row r="28" spans="1:7">
      <c r="A28" s="45"/>
      <c r="B28" s="55"/>
      <c r="C28" s="19" t="s">
        <v>14</v>
      </c>
      <c r="D28" s="56">
        <v>1</v>
      </c>
      <c r="E28" s="57"/>
      <c r="F28" s="57">
        <f>D28*E28</f>
        <v>0</v>
      </c>
    </row>
    <row r="29" spans="1:7">
      <c r="A29" s="45"/>
      <c r="B29" s="55"/>
      <c r="D29" s="56"/>
      <c r="E29" s="57"/>
      <c r="F29" s="57"/>
    </row>
    <row r="30" spans="1:7" ht="42.75">
      <c r="A30" s="45">
        <f>A27+1</f>
        <v>3</v>
      </c>
      <c r="B30" s="55" t="s">
        <v>312</v>
      </c>
      <c r="D30" s="58"/>
      <c r="E30" s="57"/>
      <c r="F30" s="57"/>
    </row>
    <row r="31" spans="1:7">
      <c r="A31" s="45"/>
      <c r="B31" s="55"/>
      <c r="C31" s="19" t="s">
        <v>14</v>
      </c>
      <c r="D31" s="180">
        <v>1</v>
      </c>
      <c r="E31" s="57"/>
      <c r="F31" s="57">
        <f>D31*E31</f>
        <v>0</v>
      </c>
    </row>
    <row r="32" spans="1:7" s="43" customFormat="1">
      <c r="A32" s="46"/>
      <c r="B32" s="55"/>
      <c r="C32" s="42"/>
      <c r="D32" s="56"/>
      <c r="E32" s="57"/>
      <c r="F32" s="57"/>
    </row>
    <row r="33" spans="1:6" ht="71.25">
      <c r="A33" s="45">
        <f>A30+1</f>
        <v>4</v>
      </c>
      <c r="B33" s="55" t="s">
        <v>150</v>
      </c>
      <c r="D33" s="56"/>
      <c r="E33" s="57"/>
      <c r="F33" s="57"/>
    </row>
    <row r="34" spans="1:6">
      <c r="A34" s="45"/>
      <c r="B34" s="65"/>
      <c r="C34" s="19" t="s">
        <v>14</v>
      </c>
      <c r="D34" s="56">
        <v>1</v>
      </c>
      <c r="E34" s="57"/>
      <c r="F34" s="57">
        <f>D34*E34</f>
        <v>0</v>
      </c>
    </row>
    <row r="35" spans="1:6" s="43" customFormat="1">
      <c r="A35" s="46"/>
      <c r="B35" s="55"/>
      <c r="C35" s="42"/>
      <c r="D35" s="56"/>
      <c r="E35" s="57"/>
      <c r="F35" s="57"/>
    </row>
    <row r="36" spans="1:6" ht="42.75">
      <c r="A36" s="45">
        <f>A33+1</f>
        <v>5</v>
      </c>
      <c r="B36" s="55" t="s">
        <v>151</v>
      </c>
      <c r="D36" s="58"/>
      <c r="E36" s="57"/>
      <c r="F36" s="57"/>
    </row>
    <row r="37" spans="1:6">
      <c r="A37" s="45"/>
      <c r="B37" s="55"/>
      <c r="C37" s="19" t="s">
        <v>115</v>
      </c>
      <c r="D37" s="56">
        <v>1</v>
      </c>
      <c r="E37" s="57"/>
      <c r="F37" s="57">
        <f>D37*E37</f>
        <v>0</v>
      </c>
    </row>
    <row r="38" spans="1:6">
      <c r="A38" s="45"/>
      <c r="B38" s="55"/>
      <c r="D38" s="56"/>
      <c r="E38" s="57"/>
      <c r="F38" s="57"/>
    </row>
    <row r="39" spans="1:6" ht="42.75">
      <c r="A39" s="45">
        <f>A36+1</f>
        <v>6</v>
      </c>
      <c r="B39" s="55" t="s">
        <v>152</v>
      </c>
      <c r="D39" s="58"/>
      <c r="E39" s="57"/>
      <c r="F39" s="57"/>
    </row>
    <row r="40" spans="1:6">
      <c r="A40" s="45"/>
      <c r="B40" s="55"/>
      <c r="C40" s="19" t="s">
        <v>117</v>
      </c>
      <c r="D40" s="56">
        <v>20</v>
      </c>
      <c r="E40" s="57"/>
      <c r="F40" s="57">
        <f>D40*E40</f>
        <v>0</v>
      </c>
    </row>
    <row r="41" spans="1:6" s="43" customFormat="1">
      <c r="A41" s="46"/>
      <c r="B41" s="55"/>
      <c r="C41" s="42"/>
      <c r="D41" s="56"/>
      <c r="E41" s="57"/>
      <c r="F41" s="57"/>
    </row>
    <row r="42" spans="1:6" ht="28.5">
      <c r="A42" s="45">
        <f>A39+1</f>
        <v>7</v>
      </c>
      <c r="B42" s="55" t="s">
        <v>153</v>
      </c>
      <c r="D42" s="58"/>
      <c r="E42" s="57"/>
      <c r="F42" s="57"/>
    </row>
    <row r="43" spans="1:6">
      <c r="A43" s="45"/>
      <c r="B43" s="55"/>
      <c r="C43" s="19" t="s">
        <v>14</v>
      </c>
      <c r="D43" s="56">
        <v>1</v>
      </c>
      <c r="E43" s="57"/>
      <c r="F43" s="57">
        <f>D43*E43</f>
        <v>0</v>
      </c>
    </row>
    <row r="44" spans="1:6" s="43" customFormat="1">
      <c r="A44" s="46"/>
      <c r="B44" s="55"/>
      <c r="C44" s="42"/>
      <c r="D44" s="56"/>
      <c r="E44" s="57"/>
      <c r="F44" s="57"/>
    </row>
    <row r="45" spans="1:6" ht="28.5">
      <c r="A45" s="45">
        <f>A42+1</f>
        <v>8</v>
      </c>
      <c r="B45" s="55" t="s">
        <v>154</v>
      </c>
      <c r="D45" s="58"/>
      <c r="E45" s="57"/>
      <c r="F45" s="57"/>
    </row>
    <row r="46" spans="1:6">
      <c r="A46" s="45"/>
      <c r="B46" s="55"/>
      <c r="C46" s="19" t="s">
        <v>14</v>
      </c>
      <c r="D46" s="56">
        <v>2</v>
      </c>
      <c r="E46" s="57"/>
      <c r="F46" s="57">
        <f>D46*E46</f>
        <v>0</v>
      </c>
    </row>
    <row r="47" spans="1:6">
      <c r="A47" s="45"/>
      <c r="B47" s="44"/>
      <c r="D47" s="48"/>
      <c r="E47" s="47"/>
      <c r="F47" s="47"/>
    </row>
    <row r="48" spans="1:6" s="25" customFormat="1" ht="15.75" thickBot="1">
      <c r="A48" s="31"/>
      <c r="B48" s="7"/>
      <c r="C48" s="22"/>
      <c r="D48" s="23"/>
      <c r="E48" s="24"/>
      <c r="F48" s="3">
        <f>SUM(F25:F46)</f>
        <v>0</v>
      </c>
    </row>
    <row r="49" spans="1:6" s="53" customFormat="1">
      <c r="A49" s="59"/>
      <c r="B49" s="60"/>
      <c r="C49" s="50"/>
      <c r="D49" s="51"/>
      <c r="E49" s="52"/>
      <c r="F49" s="61"/>
    </row>
    <row r="50" spans="1:6" s="53" customFormat="1">
      <c r="A50" s="64">
        <v>1.2</v>
      </c>
      <c r="B50" s="184" t="s">
        <v>122</v>
      </c>
      <c r="C50" s="184"/>
      <c r="D50" s="184"/>
      <c r="E50" s="52"/>
      <c r="F50" s="52"/>
    </row>
    <row r="51" spans="1:6" s="53" customFormat="1">
      <c r="A51" s="63"/>
      <c r="B51" s="62"/>
      <c r="C51" s="62"/>
      <c r="D51" s="62"/>
      <c r="E51" s="52"/>
      <c r="F51" s="52"/>
    </row>
    <row r="52" spans="1:6" s="53" customFormat="1" ht="154.5" customHeight="1">
      <c r="A52" s="63"/>
      <c r="B52" s="184" t="s">
        <v>123</v>
      </c>
      <c r="C52" s="184"/>
      <c r="D52" s="184"/>
      <c r="E52" s="184"/>
      <c r="F52" s="184"/>
    </row>
    <row r="53" spans="1:6" s="53" customFormat="1">
      <c r="A53" s="41"/>
      <c r="B53" s="41"/>
      <c r="C53" s="50"/>
      <c r="D53" s="51"/>
      <c r="E53" s="52"/>
      <c r="F53" s="52"/>
    </row>
    <row r="54" spans="1:6" ht="57">
      <c r="A54" s="45">
        <f>1</f>
        <v>1</v>
      </c>
      <c r="B54" s="55" t="s">
        <v>124</v>
      </c>
      <c r="D54" s="48"/>
      <c r="E54" s="47"/>
      <c r="F54" s="47"/>
    </row>
    <row r="55" spans="1:6">
      <c r="A55" s="45"/>
      <c r="B55" s="65"/>
      <c r="C55" s="19" t="s">
        <v>115</v>
      </c>
      <c r="D55" s="56">
        <v>8</v>
      </c>
      <c r="E55" s="57"/>
      <c r="F55" s="57">
        <f>D55*E55</f>
        <v>0</v>
      </c>
    </row>
    <row r="56" spans="1:6" s="43" customFormat="1">
      <c r="A56" s="46"/>
      <c r="B56" s="65"/>
      <c r="C56" s="42"/>
      <c r="D56" s="56"/>
      <c r="E56" s="57"/>
      <c r="F56" s="57"/>
    </row>
    <row r="57" spans="1:6" ht="42.75">
      <c r="A57" s="45">
        <f>A54+1</f>
        <v>2</v>
      </c>
      <c r="B57" s="65" t="s">
        <v>125</v>
      </c>
      <c r="D57" s="58"/>
      <c r="E57" s="57"/>
      <c r="F57" s="57"/>
    </row>
    <row r="58" spans="1:6">
      <c r="A58" s="45"/>
      <c r="B58" s="65"/>
      <c r="C58" s="19" t="s">
        <v>115</v>
      </c>
      <c r="D58" s="56">
        <v>200</v>
      </c>
      <c r="E58" s="57"/>
      <c r="F58" s="57">
        <f>D58*E58</f>
        <v>0</v>
      </c>
    </row>
    <row r="59" spans="1:6" s="43" customFormat="1">
      <c r="A59" s="46"/>
      <c r="B59" s="65"/>
      <c r="C59" s="42"/>
      <c r="D59" s="56"/>
      <c r="E59" s="57"/>
      <c r="F59" s="57"/>
    </row>
    <row r="60" spans="1:6" ht="57">
      <c r="A60" s="45">
        <f>A57+1</f>
        <v>3</v>
      </c>
      <c r="B60" s="65" t="s">
        <v>155</v>
      </c>
      <c r="D60" s="58"/>
      <c r="E60" s="57"/>
      <c r="F60" s="57"/>
    </row>
    <row r="61" spans="1:6">
      <c r="A61" s="45"/>
      <c r="B61" s="65"/>
      <c r="C61" s="19" t="s">
        <v>115</v>
      </c>
      <c r="D61" s="56">
        <v>165</v>
      </c>
      <c r="E61" s="57"/>
      <c r="F61" s="57">
        <f>D61*E61</f>
        <v>0</v>
      </c>
    </row>
    <row r="62" spans="1:6" s="43" customFormat="1">
      <c r="A62" s="46"/>
      <c r="B62" s="65"/>
      <c r="C62" s="42"/>
      <c r="D62" s="56"/>
      <c r="E62" s="57"/>
      <c r="F62" s="57"/>
    </row>
    <row r="63" spans="1:6" ht="57">
      <c r="A63" s="45">
        <f>A60+1</f>
        <v>4</v>
      </c>
      <c r="B63" s="65" t="s">
        <v>156</v>
      </c>
      <c r="D63" s="58"/>
      <c r="E63" s="57"/>
      <c r="F63" s="57"/>
    </row>
    <row r="64" spans="1:6">
      <c r="A64" s="45"/>
      <c r="B64" s="65"/>
      <c r="C64" s="19" t="s">
        <v>115</v>
      </c>
      <c r="D64" s="56">
        <v>130</v>
      </c>
      <c r="E64" s="57"/>
      <c r="F64" s="57">
        <f>D64*E64</f>
        <v>0</v>
      </c>
    </row>
    <row r="65" spans="1:6">
      <c r="A65" s="45"/>
      <c r="B65" s="65"/>
      <c r="D65" s="56"/>
      <c r="E65" s="57"/>
      <c r="F65" s="57"/>
    </row>
    <row r="66" spans="1:6" ht="28.5">
      <c r="A66" s="45">
        <f>A63+1</f>
        <v>5</v>
      </c>
      <c r="B66" s="65" t="s">
        <v>157</v>
      </c>
      <c r="D66" s="56"/>
      <c r="E66" s="57"/>
      <c r="F66" s="57"/>
    </row>
    <row r="67" spans="1:6">
      <c r="A67" s="45"/>
      <c r="B67" s="65"/>
      <c r="C67" s="19" t="s">
        <v>118</v>
      </c>
      <c r="D67" s="56">
        <v>96</v>
      </c>
      <c r="E67" s="57"/>
      <c r="F67" s="57">
        <f>D67*E67</f>
        <v>0</v>
      </c>
    </row>
    <row r="68" spans="1:6" s="43" customFormat="1">
      <c r="A68" s="46"/>
      <c r="B68" s="65"/>
      <c r="C68" s="42"/>
      <c r="D68" s="56"/>
      <c r="E68" s="57"/>
      <c r="F68" s="57"/>
    </row>
    <row r="69" spans="1:6" ht="102" customHeight="1">
      <c r="A69" s="45">
        <f>A66+1</f>
        <v>6</v>
      </c>
      <c r="B69" s="65" t="s">
        <v>126</v>
      </c>
      <c r="D69" s="56"/>
      <c r="E69" s="57"/>
      <c r="F69" s="57"/>
    </row>
    <row r="70" spans="1:6">
      <c r="A70" s="45"/>
      <c r="B70" s="65"/>
      <c r="C70" s="19" t="s">
        <v>115</v>
      </c>
      <c r="D70" s="56">
        <v>28.8</v>
      </c>
      <c r="E70" s="57"/>
      <c r="F70" s="57">
        <f>D70*E70</f>
        <v>0</v>
      </c>
    </row>
    <row r="71" spans="1:6" s="43" customFormat="1">
      <c r="A71" s="46"/>
      <c r="B71" s="65"/>
      <c r="C71" s="42"/>
      <c r="D71" s="56"/>
      <c r="E71" s="57"/>
      <c r="F71" s="57"/>
    </row>
    <row r="72" spans="1:6" ht="102.75" customHeight="1">
      <c r="A72" s="45">
        <f>A69+1</f>
        <v>7</v>
      </c>
      <c r="B72" s="65" t="s">
        <v>158</v>
      </c>
      <c r="D72" s="56"/>
      <c r="E72" s="57"/>
      <c r="F72" s="57"/>
    </row>
    <row r="73" spans="1:6">
      <c r="A73" s="45"/>
      <c r="B73" s="65"/>
      <c r="C73" s="19" t="s">
        <v>115</v>
      </c>
      <c r="D73" s="56">
        <v>395</v>
      </c>
      <c r="E73" s="57"/>
      <c r="F73" s="57">
        <f>D73*E73</f>
        <v>0</v>
      </c>
    </row>
    <row r="74" spans="1:6" s="43" customFormat="1">
      <c r="A74" s="46"/>
      <c r="B74" s="65"/>
      <c r="C74" s="42"/>
      <c r="D74" s="56"/>
      <c r="E74" s="57"/>
      <c r="F74" s="57"/>
    </row>
    <row r="75" spans="1:6" ht="100.5">
      <c r="A75" s="45">
        <f>A72+1</f>
        <v>8</v>
      </c>
      <c r="B75" s="65" t="s">
        <v>159</v>
      </c>
      <c r="D75" s="56"/>
      <c r="E75" s="57"/>
      <c r="F75" s="57"/>
    </row>
    <row r="76" spans="1:6">
      <c r="A76" s="45"/>
      <c r="B76" s="65"/>
      <c r="C76" s="19" t="s">
        <v>115</v>
      </c>
      <c r="D76" s="56">
        <v>200</v>
      </c>
      <c r="E76" s="57"/>
      <c r="F76" s="57">
        <f>D76*E76</f>
        <v>0</v>
      </c>
    </row>
    <row r="77" spans="1:6">
      <c r="A77" s="45"/>
      <c r="B77" s="65"/>
      <c r="D77" s="56"/>
      <c r="E77" s="57"/>
      <c r="F77" s="57"/>
    </row>
    <row r="78" spans="1:6" ht="42.75">
      <c r="A78" s="45">
        <f>A75+1</f>
        <v>9</v>
      </c>
      <c r="B78" s="55" t="s">
        <v>127</v>
      </c>
      <c r="D78" s="56"/>
      <c r="E78" s="57"/>
      <c r="F78" s="57"/>
    </row>
    <row r="79" spans="1:6">
      <c r="A79" s="45"/>
      <c r="B79" s="65"/>
      <c r="C79" s="19" t="s">
        <v>115</v>
      </c>
      <c r="D79" s="56">
        <f>D58+D61+D64-D73</f>
        <v>100</v>
      </c>
      <c r="E79" s="57"/>
      <c r="F79" s="57">
        <f>D79*E79</f>
        <v>0</v>
      </c>
    </row>
    <row r="80" spans="1:6" s="43" customFormat="1">
      <c r="A80" s="46"/>
      <c r="B80" s="65"/>
      <c r="C80" s="42"/>
      <c r="D80" s="56"/>
      <c r="E80" s="57"/>
      <c r="F80" s="57"/>
    </row>
    <row r="81" spans="1:6" ht="28.5">
      <c r="A81" s="45">
        <f>A78+1</f>
        <v>10</v>
      </c>
      <c r="B81" s="55" t="s">
        <v>160</v>
      </c>
      <c r="D81" s="56"/>
      <c r="E81" s="57"/>
      <c r="F81" s="57"/>
    </row>
    <row r="82" spans="1:6">
      <c r="A82" s="45"/>
      <c r="B82" s="65"/>
      <c r="C82" s="19" t="s">
        <v>115</v>
      </c>
      <c r="D82" s="56">
        <f>D55</f>
        <v>8</v>
      </c>
      <c r="E82" s="57"/>
      <c r="F82" s="57">
        <f>D82*E82</f>
        <v>0</v>
      </c>
    </row>
    <row r="83" spans="1:6">
      <c r="A83" s="45"/>
      <c r="B83" s="44"/>
      <c r="D83" s="48"/>
      <c r="E83" s="47"/>
      <c r="F83" s="47"/>
    </row>
    <row r="84" spans="1:6" s="25" customFormat="1" ht="15.75" thickBot="1">
      <c r="A84" s="31"/>
      <c r="B84" s="7"/>
      <c r="C84" s="22"/>
      <c r="D84" s="23"/>
      <c r="E84" s="24"/>
      <c r="F84" s="3">
        <f>SUM(F55:F82)</f>
        <v>0</v>
      </c>
    </row>
    <row r="85" spans="1:6" s="53" customFormat="1">
      <c r="A85" s="59"/>
      <c r="B85" s="60"/>
      <c r="C85" s="50"/>
      <c r="D85" s="51"/>
      <c r="E85" s="52"/>
      <c r="F85" s="61"/>
    </row>
    <row r="86" spans="1:6" s="53" customFormat="1">
      <c r="A86" s="64">
        <v>1.3</v>
      </c>
      <c r="B86" s="184" t="s">
        <v>128</v>
      </c>
      <c r="C86" s="184"/>
      <c r="D86" s="184"/>
      <c r="E86" s="52"/>
      <c r="F86" s="52"/>
    </row>
    <row r="87" spans="1:6" s="53" customFormat="1">
      <c r="A87" s="63"/>
      <c r="B87" s="62"/>
      <c r="C87" s="62"/>
      <c r="D87" s="62"/>
      <c r="E87" s="52"/>
      <c r="F87" s="52"/>
    </row>
    <row r="88" spans="1:6" ht="28.5">
      <c r="A88" s="45">
        <f>1</f>
        <v>1</v>
      </c>
      <c r="B88" s="65" t="s">
        <v>129</v>
      </c>
      <c r="D88" s="48"/>
      <c r="E88" s="47"/>
      <c r="F88" s="47"/>
    </row>
    <row r="89" spans="1:6">
      <c r="A89" s="45"/>
      <c r="B89" s="55"/>
      <c r="C89" s="19" t="s">
        <v>115</v>
      </c>
      <c r="D89" s="56">
        <v>10</v>
      </c>
      <c r="E89" s="57"/>
      <c r="F89" s="57">
        <f>D89*E89</f>
        <v>0</v>
      </c>
    </row>
    <row r="90" spans="1:6" s="43" customFormat="1">
      <c r="A90" s="46"/>
      <c r="B90" s="55"/>
      <c r="C90" s="42"/>
      <c r="D90" s="56"/>
      <c r="E90" s="57"/>
      <c r="F90" s="57"/>
    </row>
    <row r="91" spans="1:6" ht="42.75">
      <c r="A91" s="45">
        <f>A88+1</f>
        <v>2</v>
      </c>
      <c r="B91" s="65" t="s">
        <v>161</v>
      </c>
      <c r="D91" s="56"/>
      <c r="E91" s="57"/>
      <c r="F91" s="57"/>
    </row>
    <row r="92" spans="1:6">
      <c r="A92" s="45"/>
      <c r="B92" s="55"/>
      <c r="C92" s="19" t="s">
        <v>115</v>
      </c>
      <c r="D92" s="56">
        <v>21.96</v>
      </c>
      <c r="E92" s="57"/>
      <c r="F92" s="57">
        <f>D92*E92</f>
        <v>0</v>
      </c>
    </row>
    <row r="93" spans="1:6" s="43" customFormat="1">
      <c r="A93" s="46"/>
      <c r="B93" s="55"/>
      <c r="C93" s="42"/>
      <c r="D93" s="56"/>
      <c r="E93" s="57"/>
      <c r="F93" s="57"/>
    </row>
    <row r="94" spans="1:6" ht="42.75">
      <c r="A94" s="45">
        <f>A91+1</f>
        <v>3</v>
      </c>
      <c r="B94" s="65" t="s">
        <v>162</v>
      </c>
      <c r="D94" s="56"/>
      <c r="E94" s="57"/>
      <c r="F94" s="57"/>
    </row>
    <row r="95" spans="1:6">
      <c r="A95" s="45"/>
      <c r="B95" s="55"/>
      <c r="C95" s="19" t="s">
        <v>115</v>
      </c>
      <c r="D95" s="56">
        <v>45.59</v>
      </c>
      <c r="E95" s="57"/>
      <c r="F95" s="57">
        <f>D95*E95</f>
        <v>0</v>
      </c>
    </row>
    <row r="96" spans="1:6" s="43" customFormat="1">
      <c r="A96" s="46"/>
      <c r="B96" s="55"/>
      <c r="C96" s="42"/>
      <c r="D96" s="56"/>
      <c r="E96" s="57"/>
      <c r="F96" s="57"/>
    </row>
    <row r="97" spans="1:7" ht="42.75">
      <c r="A97" s="45">
        <f>A94+1</f>
        <v>4</v>
      </c>
      <c r="B97" s="65" t="s">
        <v>163</v>
      </c>
      <c r="D97" s="56"/>
      <c r="E97" s="57"/>
      <c r="F97" s="57"/>
    </row>
    <row r="98" spans="1:7">
      <c r="A98" s="45"/>
      <c r="B98" s="55"/>
      <c r="C98" s="19" t="s">
        <v>115</v>
      </c>
      <c r="D98" s="56">
        <v>77.819999999999993</v>
      </c>
      <c r="E98" s="57"/>
      <c r="F98" s="57">
        <f>D98*E98</f>
        <v>0</v>
      </c>
    </row>
    <row r="99" spans="1:7">
      <c r="A99" s="45"/>
      <c r="B99" s="55"/>
      <c r="D99" s="56"/>
      <c r="E99" s="57"/>
      <c r="F99" s="57"/>
    </row>
    <row r="100" spans="1:7" ht="42.75">
      <c r="A100" s="45">
        <f>A97+1</f>
        <v>5</v>
      </c>
      <c r="B100" s="65" t="s">
        <v>164</v>
      </c>
      <c r="D100" s="56"/>
      <c r="E100" s="57"/>
      <c r="F100" s="57"/>
    </row>
    <row r="101" spans="1:7">
      <c r="A101" s="45"/>
      <c r="B101" s="65"/>
      <c r="C101" s="19" t="s">
        <v>118</v>
      </c>
      <c r="D101" s="56">
        <v>38.5</v>
      </c>
      <c r="E101" s="57"/>
      <c r="F101" s="57">
        <f>D101*E101</f>
        <v>0</v>
      </c>
    </row>
    <row r="102" spans="1:7" s="43" customFormat="1">
      <c r="A102" s="46"/>
      <c r="B102" s="65"/>
      <c r="C102" s="42"/>
      <c r="D102" s="56"/>
      <c r="E102" s="57"/>
      <c r="F102" s="57"/>
    </row>
    <row r="103" spans="1:7" ht="42.75">
      <c r="A103" s="45">
        <f>A100+1</f>
        <v>6</v>
      </c>
      <c r="B103" s="65" t="s">
        <v>165</v>
      </c>
      <c r="D103" s="56"/>
      <c r="E103" s="57"/>
      <c r="F103" s="57"/>
    </row>
    <row r="104" spans="1:7">
      <c r="A104" s="45"/>
      <c r="B104" s="65"/>
      <c r="C104" s="19" t="s">
        <v>115</v>
      </c>
      <c r="D104" s="56">
        <v>3</v>
      </c>
      <c r="E104" s="57"/>
      <c r="F104" s="57">
        <f>D104*E104</f>
        <v>0</v>
      </c>
    </row>
    <row r="105" spans="1:7" s="43" customFormat="1">
      <c r="A105" s="46"/>
      <c r="B105" s="65"/>
      <c r="C105" s="42"/>
      <c r="D105" s="56"/>
      <c r="E105" s="57"/>
      <c r="F105" s="57"/>
    </row>
    <row r="106" spans="1:7" ht="28.5">
      <c r="A106" s="45">
        <f>A103+1</f>
        <v>7</v>
      </c>
      <c r="B106" s="65" t="s">
        <v>130</v>
      </c>
      <c r="D106" s="56"/>
      <c r="E106" s="57"/>
      <c r="F106" s="57"/>
    </row>
    <row r="107" spans="1:7">
      <c r="A107" s="45"/>
      <c r="B107" s="65" t="s">
        <v>131</v>
      </c>
      <c r="C107" s="33"/>
      <c r="D107" s="56"/>
      <c r="E107" s="57"/>
      <c r="F107" s="57"/>
    </row>
    <row r="108" spans="1:7">
      <c r="A108" s="45"/>
      <c r="B108" s="65"/>
      <c r="C108" s="19" t="s">
        <v>132</v>
      </c>
      <c r="D108" s="56">
        <v>5000</v>
      </c>
      <c r="E108" s="57"/>
      <c r="F108" s="57">
        <f>D108*E108</f>
        <v>0</v>
      </c>
    </row>
    <row r="109" spans="1:7">
      <c r="A109" s="45"/>
      <c r="B109" s="65" t="s">
        <v>133</v>
      </c>
      <c r="D109" s="56"/>
      <c r="E109" s="57"/>
      <c r="F109" s="57"/>
    </row>
    <row r="110" spans="1:7" s="43" customFormat="1">
      <c r="A110" s="46"/>
      <c r="B110" s="65"/>
      <c r="C110" s="19" t="s">
        <v>132</v>
      </c>
      <c r="D110" s="56">
        <v>5000</v>
      </c>
      <c r="E110" s="57"/>
      <c r="F110" s="57">
        <f>D110*E110</f>
        <v>0</v>
      </c>
    </row>
    <row r="111" spans="1:7" s="43" customFormat="1">
      <c r="A111" s="46"/>
      <c r="B111" s="65" t="s">
        <v>134</v>
      </c>
      <c r="C111" s="42"/>
      <c r="D111" s="56"/>
      <c r="E111" s="57"/>
      <c r="F111" s="57"/>
    </row>
    <row r="112" spans="1:7" s="43" customFormat="1">
      <c r="A112" s="46"/>
      <c r="B112" s="65"/>
      <c r="C112" s="19" t="s">
        <v>132</v>
      </c>
      <c r="D112" s="56">
        <v>5000</v>
      </c>
      <c r="E112" s="57"/>
      <c r="F112" s="57">
        <f>D112*E112</f>
        <v>0</v>
      </c>
      <c r="G112" s="57"/>
    </row>
    <row r="113" spans="1:7" s="43" customFormat="1">
      <c r="A113" s="46"/>
      <c r="B113" s="65"/>
      <c r="C113" s="19"/>
      <c r="D113" s="56"/>
      <c r="E113" s="57"/>
      <c r="F113" s="57"/>
      <c r="G113" s="57"/>
    </row>
    <row r="114" spans="1:7" ht="30.75" customHeight="1">
      <c r="A114" s="45">
        <f>A106+1</f>
        <v>8</v>
      </c>
      <c r="B114" s="55" t="s">
        <v>135</v>
      </c>
      <c r="D114" s="56"/>
      <c r="E114" s="57"/>
      <c r="F114" s="57"/>
    </row>
    <row r="115" spans="1:7">
      <c r="A115" s="45"/>
      <c r="B115" s="65"/>
      <c r="C115" s="19" t="s">
        <v>118</v>
      </c>
      <c r="D115" s="56">
        <v>358</v>
      </c>
      <c r="E115" s="57"/>
      <c r="F115" s="57">
        <f>D115*E115</f>
        <v>0</v>
      </c>
    </row>
    <row r="116" spans="1:7">
      <c r="A116" s="45"/>
      <c r="B116" s="44"/>
      <c r="D116" s="48"/>
      <c r="E116" s="47"/>
      <c r="F116" s="47"/>
    </row>
    <row r="117" spans="1:7" s="25" customFormat="1" ht="15.75" thickBot="1">
      <c r="A117" s="31"/>
      <c r="B117" s="7"/>
      <c r="C117" s="22"/>
      <c r="D117" s="23"/>
      <c r="E117" s="24"/>
      <c r="F117" s="3">
        <f>SUM(F89:F115)</f>
        <v>0</v>
      </c>
    </row>
    <row r="118" spans="1:7" s="49" customFormat="1">
      <c r="A118" s="41"/>
      <c r="B118" s="41"/>
      <c r="C118" s="42"/>
      <c r="D118" s="42"/>
      <c r="E118" s="54"/>
      <c r="F118" s="54"/>
    </row>
    <row r="119" spans="1:7" s="53" customFormat="1">
      <c r="A119" s="64">
        <v>1.4</v>
      </c>
      <c r="B119" s="184" t="s">
        <v>136</v>
      </c>
      <c r="C119" s="184"/>
      <c r="D119" s="184"/>
      <c r="E119" s="52"/>
      <c r="F119" s="52"/>
    </row>
    <row r="120" spans="1:7" s="53" customFormat="1">
      <c r="A120" s="63"/>
      <c r="B120" s="62"/>
      <c r="C120" s="62"/>
      <c r="D120" s="62"/>
      <c r="E120" s="52"/>
      <c r="F120" s="52"/>
    </row>
    <row r="121" spans="1:7" ht="57">
      <c r="A121" s="45">
        <f>1</f>
        <v>1</v>
      </c>
      <c r="B121" s="55" t="s">
        <v>166</v>
      </c>
      <c r="D121" s="48"/>
      <c r="E121" s="47"/>
      <c r="F121" s="47"/>
    </row>
    <row r="122" spans="1:7">
      <c r="A122" s="45"/>
      <c r="B122" s="55"/>
      <c r="C122" s="19" t="s">
        <v>118</v>
      </c>
      <c r="D122" s="56">
        <v>168</v>
      </c>
      <c r="E122" s="57"/>
      <c r="F122" s="57">
        <f>D122*E122</f>
        <v>0</v>
      </c>
    </row>
    <row r="123" spans="1:7" s="43" customFormat="1">
      <c r="A123" s="46"/>
      <c r="B123" s="55"/>
      <c r="C123" s="42"/>
      <c r="D123" s="56"/>
      <c r="E123" s="57"/>
      <c r="F123" s="57"/>
    </row>
    <row r="124" spans="1:7" ht="57">
      <c r="A124" s="45">
        <f>A121+1</f>
        <v>2</v>
      </c>
      <c r="B124" s="55" t="s">
        <v>167</v>
      </c>
      <c r="D124" s="56"/>
      <c r="E124" s="57"/>
      <c r="F124" s="57"/>
    </row>
    <row r="125" spans="1:7">
      <c r="A125" s="45"/>
      <c r="B125" s="55"/>
      <c r="C125" s="19" t="s">
        <v>118</v>
      </c>
      <c r="D125" s="56">
        <v>190</v>
      </c>
      <c r="E125" s="57"/>
      <c r="F125" s="57">
        <f>D125*E125</f>
        <v>0</v>
      </c>
    </row>
    <row r="126" spans="1:7" s="43" customFormat="1">
      <c r="A126" s="46"/>
      <c r="B126" s="74"/>
      <c r="C126" s="42"/>
      <c r="D126" s="56"/>
      <c r="E126" s="57"/>
      <c r="F126" s="57"/>
    </row>
    <row r="127" spans="1:7" ht="28.5">
      <c r="A127" s="45">
        <f>A124+1</f>
        <v>3</v>
      </c>
      <c r="B127" s="55" t="s">
        <v>137</v>
      </c>
      <c r="D127" s="56"/>
      <c r="E127" s="57"/>
      <c r="F127" s="57"/>
    </row>
    <row r="128" spans="1:7">
      <c r="A128" s="45"/>
      <c r="B128" s="55"/>
      <c r="C128" s="19" t="s">
        <v>118</v>
      </c>
      <c r="D128" s="56">
        <v>84</v>
      </c>
      <c r="E128" s="57"/>
      <c r="F128" s="57">
        <f>D128*E128</f>
        <v>0</v>
      </c>
    </row>
    <row r="129" spans="1:6" s="43" customFormat="1">
      <c r="A129" s="46"/>
      <c r="B129" s="55"/>
      <c r="C129" s="42"/>
      <c r="D129" s="56"/>
      <c r="E129" s="57"/>
      <c r="F129" s="57"/>
    </row>
    <row r="130" spans="1:6">
      <c r="A130" s="45">
        <f>A127+1</f>
        <v>4</v>
      </c>
      <c r="B130" s="55" t="s">
        <v>138</v>
      </c>
      <c r="D130" s="56"/>
      <c r="E130" s="57"/>
      <c r="F130" s="57"/>
    </row>
    <row r="131" spans="1:6">
      <c r="A131" s="45"/>
      <c r="B131" s="55"/>
      <c r="C131" s="19" t="s">
        <v>118</v>
      </c>
      <c r="D131" s="56">
        <v>100</v>
      </c>
      <c r="E131" s="57"/>
      <c r="F131" s="57">
        <f>D131*E131</f>
        <v>0</v>
      </c>
    </row>
    <row r="132" spans="1:6">
      <c r="A132" s="45"/>
      <c r="B132" s="55"/>
      <c r="D132" s="56"/>
      <c r="E132" s="57"/>
      <c r="F132" s="57"/>
    </row>
    <row r="133" spans="1:6" ht="28.5">
      <c r="A133" s="45">
        <f>A130+1</f>
        <v>5</v>
      </c>
      <c r="B133" s="55" t="s">
        <v>168</v>
      </c>
      <c r="D133" s="56"/>
      <c r="E133" s="57"/>
      <c r="F133" s="57"/>
    </row>
    <row r="134" spans="1:6">
      <c r="A134" s="45"/>
      <c r="B134" s="55"/>
      <c r="C134" s="19" t="s">
        <v>117</v>
      </c>
      <c r="D134" s="56">
        <v>26</v>
      </c>
      <c r="E134" s="57"/>
      <c r="F134" s="57">
        <f>D134*E134</f>
        <v>0</v>
      </c>
    </row>
    <row r="135" spans="1:6">
      <c r="A135" s="45"/>
      <c r="B135" s="44"/>
      <c r="D135" s="48"/>
      <c r="E135" s="47"/>
      <c r="F135" s="47"/>
    </row>
    <row r="136" spans="1:6" s="25" customFormat="1" ht="15.75" thickBot="1">
      <c r="A136" s="31"/>
      <c r="B136" s="7"/>
      <c r="C136" s="22"/>
      <c r="D136" s="23"/>
      <c r="E136" s="24"/>
      <c r="F136" s="3">
        <f>SUM(F122:F134)</f>
        <v>0</v>
      </c>
    </row>
    <row r="137" spans="1:6" s="53" customFormat="1">
      <c r="A137" s="59"/>
      <c r="B137" s="60"/>
      <c r="C137" s="50"/>
      <c r="D137" s="51"/>
      <c r="E137" s="52"/>
      <c r="F137" s="61"/>
    </row>
    <row r="138" spans="1:6" s="53" customFormat="1">
      <c r="A138" s="64">
        <v>1.5</v>
      </c>
      <c r="B138" s="184" t="s">
        <v>139</v>
      </c>
      <c r="C138" s="184"/>
      <c r="D138" s="184"/>
      <c r="E138" s="52"/>
      <c r="F138" s="52"/>
    </row>
    <row r="139" spans="1:6" s="53" customFormat="1">
      <c r="A139" s="63"/>
      <c r="B139" s="62"/>
      <c r="C139" s="62"/>
      <c r="D139" s="62"/>
      <c r="E139" s="52"/>
      <c r="F139" s="52"/>
    </row>
    <row r="140" spans="1:6" ht="28.5">
      <c r="A140" s="45">
        <f>1</f>
        <v>1</v>
      </c>
      <c r="B140" s="55" t="s">
        <v>169</v>
      </c>
      <c r="D140" s="48"/>
      <c r="E140" s="47"/>
      <c r="F140" s="47"/>
    </row>
    <row r="141" spans="1:6">
      <c r="A141" s="45"/>
      <c r="B141" s="55"/>
      <c r="C141" s="19" t="s">
        <v>117</v>
      </c>
      <c r="D141" s="56">
        <v>128.19999999999999</v>
      </c>
      <c r="E141" s="57"/>
      <c r="F141" s="57">
        <f>D141*E141</f>
        <v>0</v>
      </c>
    </row>
    <row r="142" spans="1:6" s="43" customFormat="1">
      <c r="A142" s="46"/>
      <c r="B142" s="55"/>
      <c r="C142" s="42"/>
      <c r="D142" s="56"/>
      <c r="E142" s="57"/>
      <c r="F142" s="57"/>
    </row>
    <row r="143" spans="1:6" ht="42.75">
      <c r="A143" s="45">
        <f>A140+1</f>
        <v>2</v>
      </c>
      <c r="B143" s="65" t="s">
        <v>170</v>
      </c>
      <c r="D143" s="56"/>
      <c r="E143" s="57"/>
      <c r="F143" s="57"/>
    </row>
    <row r="144" spans="1:6">
      <c r="A144" s="45"/>
      <c r="B144" s="65"/>
      <c r="C144" s="19" t="s">
        <v>118</v>
      </c>
      <c r="D144" s="56">
        <v>566.6</v>
      </c>
      <c r="E144" s="57"/>
      <c r="F144" s="57">
        <f>D144*E144</f>
        <v>0</v>
      </c>
    </row>
    <row r="145" spans="1:6" s="43" customFormat="1">
      <c r="A145" s="46"/>
      <c r="B145" s="65"/>
      <c r="C145" s="42"/>
      <c r="D145" s="56"/>
      <c r="E145" s="57"/>
      <c r="F145" s="57"/>
    </row>
    <row r="146" spans="1:6" ht="42.75">
      <c r="A146" s="45">
        <f>A143+1</f>
        <v>3</v>
      </c>
      <c r="B146" s="65" t="s">
        <v>171</v>
      </c>
      <c r="D146" s="56"/>
      <c r="E146" s="57"/>
      <c r="F146" s="57"/>
    </row>
    <row r="147" spans="1:6">
      <c r="A147" s="45"/>
      <c r="B147" s="65"/>
      <c r="C147" s="19" t="s">
        <v>118</v>
      </c>
      <c r="D147" s="56">
        <v>191.35</v>
      </c>
      <c r="E147" s="57"/>
      <c r="F147" s="57">
        <f>D147*E147</f>
        <v>0</v>
      </c>
    </row>
    <row r="148" spans="1:6" s="43" customFormat="1">
      <c r="A148" s="46"/>
      <c r="B148" s="65"/>
      <c r="C148" s="42"/>
      <c r="D148" s="56"/>
      <c r="E148" s="57"/>
      <c r="F148" s="57"/>
    </row>
    <row r="149" spans="1:6" ht="28.5">
      <c r="A149" s="45">
        <f>A146+1</f>
        <v>4</v>
      </c>
      <c r="B149" s="65" t="s">
        <v>172</v>
      </c>
      <c r="D149" s="56"/>
      <c r="E149" s="57"/>
      <c r="F149" s="57"/>
    </row>
    <row r="150" spans="1:6">
      <c r="A150" s="45"/>
      <c r="B150" s="65"/>
      <c r="C150" s="19" t="s">
        <v>118</v>
      </c>
      <c r="D150" s="56">
        <v>9</v>
      </c>
      <c r="E150" s="57"/>
      <c r="F150" s="57">
        <f>D150*E150</f>
        <v>0</v>
      </c>
    </row>
    <row r="151" spans="1:6">
      <c r="A151" s="45"/>
      <c r="B151" s="65"/>
      <c r="D151" s="56"/>
      <c r="E151" s="57"/>
      <c r="F151" s="57"/>
    </row>
    <row r="152" spans="1:6" ht="42.75">
      <c r="A152" s="45">
        <f>A149+1</f>
        <v>5</v>
      </c>
      <c r="B152" s="55" t="s">
        <v>140</v>
      </c>
      <c r="D152" s="56"/>
      <c r="E152" s="57"/>
      <c r="F152" s="57"/>
    </row>
    <row r="153" spans="1:6">
      <c r="A153" s="45"/>
      <c r="B153" s="55"/>
      <c r="C153" s="19" t="s">
        <v>118</v>
      </c>
      <c r="D153" s="56">
        <v>70.5</v>
      </c>
      <c r="E153" s="57"/>
      <c r="F153" s="57">
        <f>D153*E153</f>
        <v>0</v>
      </c>
    </row>
    <row r="154" spans="1:6">
      <c r="A154" s="45"/>
      <c r="B154" s="44"/>
      <c r="D154" s="48"/>
      <c r="E154" s="47"/>
      <c r="F154" s="47"/>
    </row>
    <row r="155" spans="1:6" s="25" customFormat="1" ht="15.75" thickBot="1">
      <c r="A155" s="31"/>
      <c r="B155" s="7"/>
      <c r="C155" s="22"/>
      <c r="D155" s="23"/>
      <c r="E155" s="24"/>
      <c r="F155" s="3">
        <f>SUM(F141:F153)</f>
        <v>0</v>
      </c>
    </row>
    <row r="156" spans="1:6" s="53" customFormat="1">
      <c r="A156" s="59"/>
      <c r="B156" s="60"/>
      <c r="C156" s="50"/>
      <c r="D156" s="51"/>
      <c r="E156" s="52"/>
      <c r="F156" s="61"/>
    </row>
    <row r="157" spans="1:6" s="53" customFormat="1">
      <c r="A157" s="64">
        <v>1.6</v>
      </c>
      <c r="B157" s="184" t="s">
        <v>173</v>
      </c>
      <c r="C157" s="184"/>
      <c r="D157" s="184"/>
      <c r="E157" s="52"/>
      <c r="F157" s="52"/>
    </row>
    <row r="158" spans="1:6" s="53" customFormat="1">
      <c r="A158" s="63"/>
      <c r="B158" s="62"/>
      <c r="C158" s="62"/>
      <c r="D158" s="62"/>
      <c r="E158" s="52"/>
      <c r="F158" s="52"/>
    </row>
    <row r="159" spans="1:6" ht="28.5">
      <c r="A159" s="45">
        <f>1</f>
        <v>1</v>
      </c>
      <c r="B159" s="55" t="s">
        <v>174</v>
      </c>
      <c r="D159" s="48"/>
      <c r="E159" s="47"/>
      <c r="F159" s="47"/>
    </row>
    <row r="160" spans="1:6">
      <c r="A160" s="45"/>
      <c r="B160" s="65"/>
      <c r="C160" s="19" t="s">
        <v>118</v>
      </c>
      <c r="D160" s="56">
        <v>40</v>
      </c>
      <c r="E160" s="57"/>
      <c r="F160" s="57">
        <f>D160*E160</f>
        <v>0</v>
      </c>
    </row>
    <row r="161" spans="1:6" s="43" customFormat="1">
      <c r="A161" s="46"/>
      <c r="B161" s="65"/>
      <c r="C161" s="42"/>
      <c r="D161" s="56"/>
      <c r="E161" s="57"/>
      <c r="F161" s="57"/>
    </row>
    <row r="162" spans="1:6" ht="42.75">
      <c r="A162" s="45">
        <f>A159+1</f>
        <v>2</v>
      </c>
      <c r="B162" s="65" t="s">
        <v>142</v>
      </c>
      <c r="D162" s="56"/>
      <c r="E162" s="57"/>
      <c r="F162" s="57"/>
    </row>
    <row r="163" spans="1:6">
      <c r="A163" s="45"/>
      <c r="B163" s="65"/>
      <c r="C163" s="19" t="s">
        <v>115</v>
      </c>
      <c r="D163" s="56">
        <v>50</v>
      </c>
      <c r="E163" s="57"/>
      <c r="F163" s="57">
        <f>D163*E163</f>
        <v>0</v>
      </c>
    </row>
    <row r="164" spans="1:6" s="43" customFormat="1">
      <c r="A164" s="46"/>
      <c r="B164" s="65"/>
      <c r="C164" s="42"/>
      <c r="D164" s="56"/>
      <c r="E164" s="57"/>
      <c r="F164" s="57"/>
    </row>
    <row r="165" spans="1:6" ht="42.75">
      <c r="A165" s="45">
        <f>A162+1</f>
        <v>3</v>
      </c>
      <c r="B165" s="55" t="s">
        <v>143</v>
      </c>
      <c r="D165" s="56"/>
      <c r="E165" s="57"/>
      <c r="F165" s="57"/>
    </row>
    <row r="166" spans="1:6">
      <c r="A166" s="45"/>
      <c r="B166" s="55"/>
      <c r="C166" s="19" t="s">
        <v>115</v>
      </c>
      <c r="D166" s="56">
        <f>D163</f>
        <v>50</v>
      </c>
      <c r="E166" s="57"/>
      <c r="F166" s="57">
        <f>D166*E166</f>
        <v>0</v>
      </c>
    </row>
    <row r="167" spans="1:6" s="43" customFormat="1">
      <c r="A167" s="46"/>
      <c r="B167" s="55"/>
      <c r="C167" s="42"/>
      <c r="D167" s="56"/>
      <c r="E167" s="57"/>
      <c r="F167" s="57"/>
    </row>
    <row r="168" spans="1:6" ht="28.5">
      <c r="A168" s="45">
        <f>A165+1</f>
        <v>4</v>
      </c>
      <c r="B168" s="66" t="s">
        <v>175</v>
      </c>
      <c r="D168" s="56"/>
      <c r="E168" s="57"/>
      <c r="F168" s="57"/>
    </row>
    <row r="169" spans="1:6">
      <c r="A169" s="45"/>
      <c r="B169" s="65"/>
      <c r="C169" s="19" t="s">
        <v>118</v>
      </c>
      <c r="D169" s="56">
        <v>147.25</v>
      </c>
      <c r="E169" s="57"/>
      <c r="F169" s="57">
        <f>D169*E169</f>
        <v>0</v>
      </c>
    </row>
    <row r="170" spans="1:6">
      <c r="A170" s="45"/>
      <c r="B170" s="65"/>
      <c r="D170" s="56"/>
      <c r="E170" s="57"/>
      <c r="F170" s="57"/>
    </row>
    <row r="171" spans="1:6" ht="99.75">
      <c r="A171" s="45">
        <f>A168+1</f>
        <v>5</v>
      </c>
      <c r="B171" s="65" t="s">
        <v>176</v>
      </c>
      <c r="D171" s="56"/>
      <c r="E171" s="57"/>
      <c r="F171" s="57"/>
    </row>
    <row r="172" spans="1:6">
      <c r="A172" s="45"/>
      <c r="B172" s="55"/>
      <c r="C172" s="19" t="s">
        <v>115</v>
      </c>
      <c r="D172" s="56">
        <v>29.45</v>
      </c>
      <c r="E172" s="57"/>
      <c r="F172" s="57">
        <f>D172*E172</f>
        <v>0</v>
      </c>
    </row>
    <row r="173" spans="1:6" s="43" customFormat="1">
      <c r="A173" s="46"/>
      <c r="B173" s="55"/>
      <c r="C173" s="42"/>
      <c r="D173" s="56"/>
      <c r="E173" s="57"/>
      <c r="F173" s="57"/>
    </row>
    <row r="174" spans="1:6" ht="28.5">
      <c r="A174" s="45">
        <f>A171+1</f>
        <v>6</v>
      </c>
      <c r="B174" s="55" t="s">
        <v>177</v>
      </c>
      <c r="D174" s="56"/>
      <c r="E174" s="57"/>
      <c r="F174" s="57"/>
    </row>
    <row r="175" spans="1:6">
      <c r="A175" s="45"/>
      <c r="B175" s="55"/>
      <c r="C175" s="19" t="s">
        <v>118</v>
      </c>
      <c r="D175" s="56">
        <v>28</v>
      </c>
      <c r="E175" s="57"/>
      <c r="F175" s="57">
        <f>D175*E175</f>
        <v>0</v>
      </c>
    </row>
    <row r="176" spans="1:6">
      <c r="A176" s="45"/>
      <c r="B176" s="55"/>
      <c r="D176" s="56"/>
      <c r="E176" s="57"/>
      <c r="F176" s="57"/>
    </row>
    <row r="177" spans="1:6" ht="28.5">
      <c r="A177" s="45">
        <f>A174+1</f>
        <v>7</v>
      </c>
      <c r="B177" s="55" t="s">
        <v>178</v>
      </c>
      <c r="D177" s="56"/>
      <c r="E177" s="57"/>
      <c r="F177" s="57"/>
    </row>
    <row r="178" spans="1:6">
      <c r="A178" s="45"/>
      <c r="B178" s="55"/>
      <c r="C178" s="19" t="s">
        <v>115</v>
      </c>
      <c r="D178" s="56">
        <v>8.4</v>
      </c>
      <c r="E178" s="57"/>
      <c r="F178" s="57">
        <f>D178*E178</f>
        <v>0</v>
      </c>
    </row>
    <row r="179" spans="1:6" s="43" customFormat="1">
      <c r="A179" s="46"/>
      <c r="B179" s="55"/>
      <c r="C179" s="42"/>
      <c r="D179" s="56"/>
      <c r="E179" s="57"/>
      <c r="F179" s="57"/>
    </row>
    <row r="180" spans="1:6" ht="57">
      <c r="A180" s="45">
        <f>A177+1</f>
        <v>8</v>
      </c>
      <c r="B180" s="55" t="s">
        <v>179</v>
      </c>
      <c r="D180" s="56"/>
      <c r="E180" s="57"/>
      <c r="F180" s="57"/>
    </row>
    <row r="181" spans="1:6">
      <c r="A181" s="45"/>
      <c r="B181" s="66"/>
      <c r="C181" s="19" t="s">
        <v>115</v>
      </c>
      <c r="D181" s="56">
        <v>5.6</v>
      </c>
      <c r="E181" s="57"/>
      <c r="F181" s="57">
        <f>D181*E181</f>
        <v>0</v>
      </c>
    </row>
    <row r="182" spans="1:6" s="43" customFormat="1">
      <c r="A182" s="46"/>
      <c r="B182" s="66"/>
      <c r="C182" s="42"/>
      <c r="D182" s="56"/>
      <c r="E182" s="57"/>
      <c r="F182" s="57"/>
    </row>
    <row r="183" spans="1:6" ht="42.75">
      <c r="A183" s="45">
        <f>A180+1</f>
        <v>9</v>
      </c>
      <c r="B183" s="55" t="s">
        <v>180</v>
      </c>
      <c r="D183" s="56"/>
      <c r="E183" s="57"/>
      <c r="F183" s="57"/>
    </row>
    <row r="184" spans="1:6">
      <c r="A184" s="45"/>
      <c r="B184" s="66"/>
      <c r="C184" s="19" t="s">
        <v>118</v>
      </c>
      <c r="D184" s="56">
        <v>120</v>
      </c>
      <c r="E184" s="57"/>
      <c r="F184" s="57">
        <f>D184*E184</f>
        <v>0</v>
      </c>
    </row>
    <row r="185" spans="1:6" s="43" customFormat="1">
      <c r="A185" s="46"/>
      <c r="B185" s="55"/>
      <c r="C185" s="42"/>
      <c r="D185" s="56"/>
      <c r="E185" s="57"/>
      <c r="F185" s="57"/>
    </row>
    <row r="186" spans="1:6" ht="57">
      <c r="A186" s="45">
        <f>A183+1</f>
        <v>10</v>
      </c>
      <c r="B186" s="55" t="s">
        <v>181</v>
      </c>
      <c r="D186" s="56"/>
      <c r="E186" s="57"/>
      <c r="F186" s="57"/>
    </row>
    <row r="187" spans="1:6">
      <c r="A187" s="45"/>
      <c r="B187" s="55"/>
      <c r="C187" s="19" t="s">
        <v>115</v>
      </c>
      <c r="D187" s="56">
        <v>20</v>
      </c>
      <c r="E187" s="57"/>
      <c r="F187" s="57">
        <f>D187*E187</f>
        <v>0</v>
      </c>
    </row>
    <row r="188" spans="1:6">
      <c r="A188" s="45"/>
      <c r="B188" s="55"/>
      <c r="D188" s="56"/>
      <c r="E188" s="57"/>
      <c r="F188" s="57"/>
    </row>
    <row r="189" spans="1:6" ht="28.5">
      <c r="A189" s="45">
        <f>A186+1</f>
        <v>11</v>
      </c>
      <c r="B189" s="66" t="s">
        <v>182</v>
      </c>
      <c r="D189" s="56"/>
      <c r="E189" s="57"/>
      <c r="F189" s="57"/>
    </row>
    <row r="190" spans="1:6">
      <c r="A190" s="45"/>
      <c r="B190" s="55"/>
      <c r="C190" s="19" t="s">
        <v>118</v>
      </c>
      <c r="D190" s="56">
        <v>150</v>
      </c>
      <c r="E190" s="57"/>
      <c r="F190" s="57">
        <f>D190*E190</f>
        <v>0</v>
      </c>
    </row>
    <row r="191" spans="1:6">
      <c r="A191" s="45"/>
      <c r="B191" s="44"/>
      <c r="D191" s="48"/>
      <c r="E191" s="47"/>
      <c r="F191" s="47"/>
    </row>
    <row r="192" spans="1:6" s="25" customFormat="1" ht="15.75" thickBot="1">
      <c r="A192" s="31"/>
      <c r="B192" s="7"/>
      <c r="C192" s="22"/>
      <c r="D192" s="23"/>
      <c r="E192" s="24"/>
      <c r="F192" s="3">
        <f>SUM(F160:F190)</f>
        <v>0</v>
      </c>
    </row>
    <row r="193" spans="1:6" s="53" customFormat="1">
      <c r="A193" s="59"/>
      <c r="B193" s="60"/>
      <c r="C193" s="50"/>
      <c r="D193" s="51"/>
      <c r="E193" s="52"/>
      <c r="F193" s="61"/>
    </row>
    <row r="194" spans="1:6" s="53" customFormat="1">
      <c r="A194" s="64">
        <v>2.1</v>
      </c>
      <c r="B194" s="184" t="s">
        <v>144</v>
      </c>
      <c r="C194" s="184"/>
      <c r="D194" s="184"/>
      <c r="E194" s="52"/>
      <c r="F194" s="52"/>
    </row>
    <row r="195" spans="1:6" s="53" customFormat="1">
      <c r="A195" s="64"/>
      <c r="B195" s="62"/>
      <c r="C195" s="62"/>
      <c r="D195" s="62"/>
      <c r="E195" s="52"/>
      <c r="F195" s="52"/>
    </row>
    <row r="196" spans="1:6" s="53" customFormat="1" ht="30">
      <c r="A196" s="64"/>
      <c r="B196" s="62" t="s">
        <v>145</v>
      </c>
      <c r="C196" s="62"/>
      <c r="D196" s="62"/>
      <c r="E196" s="52"/>
      <c r="F196" s="52"/>
    </row>
    <row r="197" spans="1:6" s="53" customFormat="1">
      <c r="A197" s="64"/>
      <c r="B197" s="62"/>
      <c r="C197" s="62"/>
      <c r="D197" s="62"/>
      <c r="E197" s="52"/>
      <c r="F197" s="52"/>
    </row>
    <row r="198" spans="1:6" ht="119.25" customHeight="1">
      <c r="A198" s="45">
        <f>1</f>
        <v>1</v>
      </c>
      <c r="B198" s="67" t="s">
        <v>183</v>
      </c>
      <c r="D198" s="56"/>
      <c r="E198" s="57"/>
      <c r="F198" s="57"/>
    </row>
    <row r="199" spans="1:6" ht="16.5">
      <c r="A199" s="45"/>
      <c r="B199" s="68" t="s">
        <v>14</v>
      </c>
      <c r="C199" s="19" t="s">
        <v>14</v>
      </c>
      <c r="D199" s="56">
        <v>2</v>
      </c>
      <c r="E199" s="57"/>
      <c r="F199" s="57">
        <f>D199*E199</f>
        <v>0</v>
      </c>
    </row>
    <row r="200" spans="1:6" s="43" customFormat="1" ht="16.5">
      <c r="A200" s="46"/>
      <c r="B200" s="68"/>
      <c r="C200" s="42"/>
      <c r="D200" s="56"/>
      <c r="E200" s="57"/>
      <c r="F200" s="57"/>
    </row>
    <row r="201" spans="1:6" ht="128.25">
      <c r="A201" s="45">
        <f>A198+1</f>
        <v>2</v>
      </c>
      <c r="B201" s="67" t="s">
        <v>371</v>
      </c>
      <c r="D201" s="56"/>
      <c r="E201" s="57"/>
      <c r="F201" s="57"/>
    </row>
    <row r="202" spans="1:6" ht="16.5">
      <c r="A202" s="45"/>
      <c r="B202" s="68" t="s">
        <v>14</v>
      </c>
      <c r="C202" s="19" t="s">
        <v>14</v>
      </c>
      <c r="D202" s="56">
        <v>2</v>
      </c>
      <c r="E202" s="57"/>
      <c r="F202" s="57">
        <f>D202*E202</f>
        <v>0</v>
      </c>
    </row>
    <row r="203" spans="1:6" ht="16.5">
      <c r="A203" s="45"/>
      <c r="B203" s="68"/>
      <c r="D203" s="56"/>
      <c r="E203" s="57"/>
      <c r="F203" s="57"/>
    </row>
    <row r="204" spans="1:6" ht="128.25">
      <c r="A204" s="45">
        <f>A201+1</f>
        <v>3</v>
      </c>
      <c r="B204" s="67" t="s">
        <v>184</v>
      </c>
      <c r="D204" s="56"/>
      <c r="E204" s="57"/>
      <c r="F204" s="57"/>
    </row>
    <row r="205" spans="1:6" ht="16.5">
      <c r="A205" s="45"/>
      <c r="B205" s="68" t="s">
        <v>14</v>
      </c>
      <c r="C205" s="19" t="s">
        <v>14</v>
      </c>
      <c r="D205" s="56">
        <v>1</v>
      </c>
      <c r="E205" s="57"/>
      <c r="F205" s="57">
        <f>D205*E205</f>
        <v>0</v>
      </c>
    </row>
    <row r="206" spans="1:6">
      <c r="A206" s="45"/>
      <c r="B206" s="44"/>
      <c r="D206" s="48"/>
      <c r="E206" s="47"/>
      <c r="F206" s="47"/>
    </row>
    <row r="207" spans="1:6" s="25" customFormat="1" ht="15.75" thickBot="1">
      <c r="A207" s="31"/>
      <c r="B207" s="7"/>
      <c r="C207" s="22"/>
      <c r="D207" s="23"/>
      <c r="E207" s="24"/>
      <c r="F207" s="3">
        <f>SUM(F199:F205)</f>
        <v>0</v>
      </c>
    </row>
    <row r="208" spans="1:6">
      <c r="A208" s="45"/>
      <c r="B208" s="44"/>
      <c r="D208" s="48"/>
      <c r="E208" s="47"/>
      <c r="F208" s="47"/>
    </row>
    <row r="209" spans="1:8" s="53" customFormat="1" ht="15" customHeight="1">
      <c r="A209" s="64">
        <v>2.2000000000000002</v>
      </c>
      <c r="B209" s="184" t="s">
        <v>321</v>
      </c>
      <c r="C209" s="184"/>
      <c r="D209" s="184"/>
      <c r="E209" s="52"/>
      <c r="F209" s="52"/>
    </row>
    <row r="210" spans="1:8" s="53" customFormat="1">
      <c r="A210" s="64"/>
      <c r="B210" s="62"/>
      <c r="C210" s="62"/>
      <c r="D210" s="62"/>
      <c r="E210" s="52"/>
      <c r="F210" s="52"/>
    </row>
    <row r="211" spans="1:8" ht="45.75" customHeight="1">
      <c r="A211" s="45">
        <f>1</f>
        <v>1</v>
      </c>
      <c r="B211" s="55" t="s">
        <v>316</v>
      </c>
      <c r="D211" s="48"/>
      <c r="E211" s="47"/>
      <c r="F211" s="47"/>
    </row>
    <row r="212" spans="1:8">
      <c r="A212" s="45"/>
      <c r="B212" s="55"/>
      <c r="C212" s="19" t="s">
        <v>118</v>
      </c>
      <c r="D212" s="56">
        <v>199.5</v>
      </c>
      <c r="E212" s="57"/>
      <c r="F212" s="57">
        <f>D212*E212</f>
        <v>0</v>
      </c>
    </row>
    <row r="213" spans="1:8" s="43" customFormat="1">
      <c r="A213" s="46"/>
      <c r="B213" s="55"/>
      <c r="C213" s="42"/>
      <c r="D213" s="56"/>
      <c r="E213" s="57"/>
      <c r="F213" s="57"/>
    </row>
    <row r="214" spans="1:8" ht="99.75" customHeight="1">
      <c r="A214" s="45">
        <f>A211+1</f>
        <v>2</v>
      </c>
      <c r="B214" s="65" t="s">
        <v>185</v>
      </c>
      <c r="D214" s="56"/>
      <c r="E214" s="57"/>
      <c r="F214" s="57"/>
    </row>
    <row r="215" spans="1:8">
      <c r="A215" s="45"/>
      <c r="B215" s="55"/>
      <c r="C215" s="19" t="s">
        <v>118</v>
      </c>
      <c r="D215" s="56">
        <v>25.5</v>
      </c>
      <c r="E215" s="57"/>
      <c r="F215" s="57">
        <f>D215*E215</f>
        <v>0</v>
      </c>
    </row>
    <row r="216" spans="1:8">
      <c r="A216" s="45"/>
      <c r="B216" s="55"/>
      <c r="D216" s="56"/>
      <c r="E216" s="57"/>
      <c r="F216" s="57"/>
    </row>
    <row r="217" spans="1:8" ht="108.75" customHeight="1">
      <c r="A217" s="45">
        <f>A214+1</f>
        <v>3</v>
      </c>
      <c r="B217" s="65" t="s">
        <v>186</v>
      </c>
      <c r="D217" s="56"/>
      <c r="E217" s="57"/>
      <c r="F217" s="57"/>
    </row>
    <row r="218" spans="1:8">
      <c r="A218" s="45"/>
      <c r="B218" s="55"/>
      <c r="C218" s="19" t="s">
        <v>118</v>
      </c>
      <c r="D218" s="56">
        <v>4.25</v>
      </c>
      <c r="E218" s="57"/>
      <c r="F218" s="57">
        <f>D218*E218</f>
        <v>0</v>
      </c>
    </row>
    <row r="219" spans="1:8">
      <c r="A219" s="45"/>
      <c r="B219" s="55"/>
      <c r="D219" s="56"/>
      <c r="E219" s="57"/>
      <c r="F219" s="57"/>
    </row>
    <row r="220" spans="1:8" ht="31.5" customHeight="1">
      <c r="A220" s="45">
        <f>A217+1</f>
        <v>4</v>
      </c>
      <c r="B220" s="65" t="s">
        <v>187</v>
      </c>
      <c r="D220" s="56"/>
      <c r="E220" s="57"/>
      <c r="F220" s="57"/>
    </row>
    <row r="221" spans="1:8">
      <c r="A221" s="45"/>
      <c r="B221" s="55"/>
      <c r="C221" s="19" t="s">
        <v>117</v>
      </c>
      <c r="D221" s="56">
        <v>15</v>
      </c>
      <c r="E221" s="57"/>
      <c r="F221" s="57">
        <f>D221*E221</f>
        <v>0</v>
      </c>
    </row>
    <row r="222" spans="1:8">
      <c r="A222" s="45"/>
      <c r="B222" s="55"/>
      <c r="D222" s="56"/>
      <c r="E222" s="57"/>
      <c r="F222" s="57"/>
    </row>
    <row r="223" spans="1:8" s="9" customFormat="1" ht="43.5" customHeight="1">
      <c r="A223" s="108">
        <f>A220+1</f>
        <v>5</v>
      </c>
      <c r="B223" s="111" t="s">
        <v>317</v>
      </c>
      <c r="C223" s="56"/>
      <c r="D223" s="57"/>
      <c r="E223" s="57"/>
      <c r="F223" s="56"/>
      <c r="H223" s="109"/>
    </row>
    <row r="224" spans="1:8" s="9" customFormat="1">
      <c r="A224" s="108"/>
      <c r="B224" s="110"/>
      <c r="C224" s="56" t="s">
        <v>118</v>
      </c>
      <c r="D224" s="57">
        <v>16</v>
      </c>
      <c r="E224" s="57"/>
      <c r="F224" s="56">
        <f>D224*E224</f>
        <v>0</v>
      </c>
    </row>
    <row r="225" spans="1:8" s="9" customFormat="1">
      <c r="A225" s="108"/>
      <c r="B225" s="110"/>
      <c r="C225" s="56"/>
      <c r="D225" s="57"/>
      <c r="E225" s="57"/>
      <c r="F225" s="56"/>
    </row>
    <row r="226" spans="1:8" s="9" customFormat="1" ht="42.75">
      <c r="A226" s="108">
        <f>A223+1</f>
        <v>6</v>
      </c>
      <c r="B226" s="111" t="s">
        <v>318</v>
      </c>
      <c r="C226" s="56"/>
      <c r="D226" s="57"/>
      <c r="E226" s="57"/>
      <c r="F226" s="56"/>
      <c r="H226" s="109"/>
    </row>
    <row r="227" spans="1:8" s="9" customFormat="1">
      <c r="A227" s="108"/>
      <c r="B227" s="110"/>
      <c r="C227" s="56" t="s">
        <v>118</v>
      </c>
      <c r="D227" s="57">
        <v>247.5</v>
      </c>
      <c r="E227" s="57"/>
      <c r="F227" s="56">
        <f>D227*E227</f>
        <v>0</v>
      </c>
    </row>
    <row r="228" spans="1:8" s="9" customFormat="1">
      <c r="A228" s="108"/>
      <c r="B228" s="110"/>
      <c r="C228" s="56"/>
      <c r="D228" s="57"/>
      <c r="E228" s="57"/>
      <c r="F228" s="56"/>
    </row>
    <row r="229" spans="1:8" s="9" customFormat="1" ht="28.5">
      <c r="A229" s="108">
        <f>A226+1</f>
        <v>7</v>
      </c>
      <c r="B229" s="111" t="s">
        <v>319</v>
      </c>
      <c r="C229" s="56"/>
      <c r="D229" s="57"/>
      <c r="E229" s="57"/>
      <c r="F229" s="56"/>
      <c r="H229" s="109"/>
    </row>
    <row r="230" spans="1:8" s="9" customFormat="1">
      <c r="A230" s="108"/>
      <c r="B230" s="110"/>
      <c r="C230" s="56" t="s">
        <v>118</v>
      </c>
      <c r="D230" s="57">
        <v>24</v>
      </c>
      <c r="E230" s="57"/>
      <c r="F230" s="56">
        <f>D230*E230</f>
        <v>0</v>
      </c>
    </row>
    <row r="231" spans="1:8" s="9" customFormat="1">
      <c r="A231" s="108"/>
      <c r="B231" s="110"/>
      <c r="C231" s="56"/>
      <c r="D231" s="57"/>
      <c r="E231" s="57"/>
      <c r="F231" s="56"/>
    </row>
    <row r="232" spans="1:8" s="9" customFormat="1" ht="28.5">
      <c r="A232" s="108">
        <f>A229+1</f>
        <v>8</v>
      </c>
      <c r="B232" s="111" t="s">
        <v>320</v>
      </c>
      <c r="C232" s="56"/>
      <c r="D232" s="57"/>
      <c r="E232" s="57"/>
      <c r="F232" s="56"/>
      <c r="H232" s="109"/>
    </row>
    <row r="233" spans="1:8" s="9" customFormat="1">
      <c r="A233" s="108"/>
      <c r="B233" s="110"/>
      <c r="C233" s="56" t="s">
        <v>118</v>
      </c>
      <c r="D233" s="57">
        <v>40</v>
      </c>
      <c r="E233" s="57"/>
      <c r="F233" s="56">
        <f>D233*E233</f>
        <v>0</v>
      </c>
    </row>
    <row r="234" spans="1:8">
      <c r="A234" s="45"/>
      <c r="B234" s="44"/>
      <c r="D234" s="48"/>
      <c r="E234" s="47"/>
      <c r="F234" s="47"/>
    </row>
    <row r="235" spans="1:8" s="25" customFormat="1" ht="15.75" thickBot="1">
      <c r="A235" s="31"/>
      <c r="B235" s="7"/>
      <c r="C235" s="22"/>
      <c r="D235" s="23"/>
      <c r="E235" s="24"/>
      <c r="F235" s="3">
        <f>SUM(F212:F233)</f>
        <v>0</v>
      </c>
    </row>
    <row r="236" spans="1:8">
      <c r="A236" s="45"/>
      <c r="B236" s="44"/>
      <c r="D236" s="48"/>
      <c r="E236" s="47"/>
      <c r="F236" s="47"/>
    </row>
    <row r="237" spans="1:8" s="53" customFormat="1">
      <c r="A237" s="64">
        <v>3</v>
      </c>
      <c r="B237" s="184" t="s">
        <v>146</v>
      </c>
      <c r="C237" s="184"/>
      <c r="D237" s="184"/>
      <c r="E237" s="52"/>
      <c r="F237" s="52"/>
    </row>
    <row r="239" spans="1:8" ht="60">
      <c r="A239" s="18" t="s">
        <v>0</v>
      </c>
      <c r="B239" s="11" t="s">
        <v>12</v>
      </c>
    </row>
    <row r="240" spans="1:8">
      <c r="B240" s="14" t="s">
        <v>84</v>
      </c>
    </row>
    <row r="241" spans="1:6">
      <c r="B241" s="14" t="s">
        <v>60</v>
      </c>
    </row>
    <row r="242" spans="1:6">
      <c r="B242" s="14" t="s">
        <v>85</v>
      </c>
    </row>
    <row r="243" spans="1:6">
      <c r="B243" s="14" t="s">
        <v>86</v>
      </c>
      <c r="C243" s="19" t="s">
        <v>14</v>
      </c>
      <c r="D243" s="19">
        <v>2</v>
      </c>
      <c r="F243" s="20">
        <f>E243*D243</f>
        <v>0</v>
      </c>
    </row>
    <row r="245" spans="1:6" ht="60">
      <c r="A245" s="18" t="s">
        <v>1</v>
      </c>
      <c r="B245" s="11" t="s">
        <v>12</v>
      </c>
    </row>
    <row r="246" spans="1:6">
      <c r="B246" s="14" t="s">
        <v>87</v>
      </c>
    </row>
    <row r="247" spans="1:6">
      <c r="B247" s="14" t="s">
        <v>74</v>
      </c>
    </row>
    <row r="248" spans="1:6">
      <c r="B248" s="14" t="s">
        <v>88</v>
      </c>
    </row>
    <row r="249" spans="1:6">
      <c r="B249" s="14" t="s">
        <v>13</v>
      </c>
      <c r="C249" s="19" t="s">
        <v>14</v>
      </c>
      <c r="D249" s="19">
        <v>1</v>
      </c>
      <c r="F249" s="20">
        <f>E249*D249</f>
        <v>0</v>
      </c>
    </row>
    <row r="251" spans="1:6" ht="45">
      <c r="A251" s="18" t="s">
        <v>2</v>
      </c>
      <c r="B251" s="11" t="s">
        <v>15</v>
      </c>
    </row>
    <row r="252" spans="1:6">
      <c r="B252" s="11" t="s">
        <v>78</v>
      </c>
      <c r="C252" s="19" t="s">
        <v>14</v>
      </c>
      <c r="D252" s="19">
        <v>3</v>
      </c>
      <c r="F252" s="20">
        <f>E252*D252</f>
        <v>0</v>
      </c>
    </row>
    <row r="253" spans="1:6">
      <c r="B253" s="14" t="s">
        <v>63</v>
      </c>
      <c r="C253" s="19" t="s">
        <v>14</v>
      </c>
      <c r="D253" s="19">
        <v>2</v>
      </c>
      <c r="F253" s="20">
        <f>E253*D253</f>
        <v>0</v>
      </c>
    </row>
    <row r="254" spans="1:6">
      <c r="B254" s="14" t="s">
        <v>64</v>
      </c>
      <c r="C254" s="19" t="s">
        <v>14</v>
      </c>
      <c r="D254" s="19">
        <v>1</v>
      </c>
      <c r="F254" s="20">
        <f>E254*D254</f>
        <v>0</v>
      </c>
    </row>
    <row r="256" spans="1:6" ht="60">
      <c r="A256" s="18" t="s">
        <v>3</v>
      </c>
      <c r="B256" s="11" t="s">
        <v>16</v>
      </c>
    </row>
    <row r="257" spans="1:6">
      <c r="B257" s="14" t="s">
        <v>76</v>
      </c>
      <c r="C257" s="19" t="s">
        <v>14</v>
      </c>
      <c r="D257" s="19">
        <v>1</v>
      </c>
      <c r="F257" s="20">
        <f>E257*D257</f>
        <v>0</v>
      </c>
    </row>
    <row r="259" spans="1:6" ht="60">
      <c r="A259" s="18" t="s">
        <v>4</v>
      </c>
      <c r="B259" s="14" t="s">
        <v>17</v>
      </c>
    </row>
    <row r="260" spans="1:6">
      <c r="B260" s="14" t="s">
        <v>78</v>
      </c>
      <c r="C260" s="19" t="s">
        <v>14</v>
      </c>
      <c r="D260" s="19">
        <v>4</v>
      </c>
      <c r="F260" s="20">
        <f>E260*D260</f>
        <v>0</v>
      </c>
    </row>
    <row r="261" spans="1:6">
      <c r="B261" s="14" t="s">
        <v>57</v>
      </c>
      <c r="C261" s="19" t="s">
        <v>14</v>
      </c>
      <c r="D261" s="19">
        <v>2</v>
      </c>
      <c r="F261" s="20">
        <f>E261*D261</f>
        <v>0</v>
      </c>
    </row>
    <row r="262" spans="1:6">
      <c r="B262" s="14" t="s">
        <v>58</v>
      </c>
      <c r="C262" s="19" t="s">
        <v>14</v>
      </c>
      <c r="D262" s="19">
        <v>4</v>
      </c>
      <c r="F262" s="20">
        <f>E262*D262</f>
        <v>0</v>
      </c>
    </row>
    <row r="263" spans="1:6">
      <c r="B263" s="14" t="s">
        <v>66</v>
      </c>
      <c r="C263" s="19" t="s">
        <v>14</v>
      </c>
      <c r="D263" s="19">
        <v>2</v>
      </c>
      <c r="F263" s="20">
        <f>E263*D263</f>
        <v>0</v>
      </c>
    </row>
    <row r="265" spans="1:6" ht="30">
      <c r="A265" s="18" t="s">
        <v>5</v>
      </c>
      <c r="B265" s="14" t="s">
        <v>61</v>
      </c>
    </row>
    <row r="266" spans="1:6">
      <c r="B266" s="14" t="s">
        <v>77</v>
      </c>
      <c r="C266" s="19" t="s">
        <v>14</v>
      </c>
      <c r="D266" s="19">
        <v>2</v>
      </c>
      <c r="F266" s="20">
        <f>E266*D266</f>
        <v>0</v>
      </c>
    </row>
    <row r="268" spans="1:6" ht="30">
      <c r="A268" s="18" t="s">
        <v>6</v>
      </c>
      <c r="B268" s="14" t="s">
        <v>62</v>
      </c>
    </row>
    <row r="269" spans="1:6">
      <c r="B269" s="14" t="s">
        <v>75</v>
      </c>
      <c r="C269" s="19" t="s">
        <v>14</v>
      </c>
      <c r="D269" s="19">
        <v>1</v>
      </c>
      <c r="F269" s="20">
        <f>E269*D269</f>
        <v>0</v>
      </c>
    </row>
    <row r="271" spans="1:6" ht="30">
      <c r="A271" s="18" t="s">
        <v>7</v>
      </c>
      <c r="B271" s="14" t="s">
        <v>89</v>
      </c>
    </row>
    <row r="272" spans="1:6">
      <c r="B272" s="14" t="s">
        <v>90</v>
      </c>
      <c r="C272" s="19" t="s">
        <v>14</v>
      </c>
      <c r="D272" s="19">
        <v>2</v>
      </c>
      <c r="F272" s="20">
        <f>E272*D272</f>
        <v>0</v>
      </c>
    </row>
    <row r="274" spans="1:6" ht="45">
      <c r="A274" s="18" t="s">
        <v>8</v>
      </c>
      <c r="B274" s="14" t="s">
        <v>18</v>
      </c>
    </row>
    <row r="275" spans="1:6">
      <c r="B275" s="14" t="s">
        <v>47</v>
      </c>
      <c r="C275" s="19" t="s">
        <v>14</v>
      </c>
      <c r="D275" s="19">
        <v>1</v>
      </c>
      <c r="F275" s="20">
        <f>E275*D275</f>
        <v>0</v>
      </c>
    </row>
    <row r="277" spans="1:6" ht="30">
      <c r="A277" s="18" t="s">
        <v>9</v>
      </c>
      <c r="B277" s="14" t="s">
        <v>19</v>
      </c>
    </row>
    <row r="278" spans="1:6">
      <c r="B278" s="14" t="s">
        <v>78</v>
      </c>
      <c r="C278" s="19" t="s">
        <v>14</v>
      </c>
      <c r="D278" s="19">
        <v>1</v>
      </c>
      <c r="F278" s="20">
        <f>E278*D278</f>
        <v>0</v>
      </c>
    </row>
    <row r="279" spans="1:6">
      <c r="B279" s="14" t="s">
        <v>77</v>
      </c>
      <c r="C279" s="19" t="s">
        <v>14</v>
      </c>
      <c r="D279" s="19">
        <v>1</v>
      </c>
      <c r="F279" s="20">
        <f>E279*D279</f>
        <v>0</v>
      </c>
    </row>
    <row r="280" spans="1:6">
      <c r="B280" s="14" t="s">
        <v>91</v>
      </c>
      <c r="C280" s="19" t="s">
        <v>14</v>
      </c>
      <c r="D280" s="19">
        <v>2</v>
      </c>
      <c r="F280" s="20">
        <f>E280*D280</f>
        <v>0</v>
      </c>
    </row>
    <row r="281" spans="1:6">
      <c r="B281" s="14" t="s">
        <v>92</v>
      </c>
      <c r="C281" s="19" t="s">
        <v>14</v>
      </c>
      <c r="D281" s="19">
        <v>1</v>
      </c>
      <c r="F281" s="20">
        <f>E281*D281</f>
        <v>0</v>
      </c>
    </row>
    <row r="283" spans="1:6" ht="30">
      <c r="A283" s="18" t="s">
        <v>10</v>
      </c>
      <c r="B283" s="14" t="s">
        <v>20</v>
      </c>
    </row>
    <row r="284" spans="1:6">
      <c r="B284" s="14" t="s">
        <v>58</v>
      </c>
      <c r="C284" s="19" t="s">
        <v>14</v>
      </c>
      <c r="D284" s="19">
        <v>2</v>
      </c>
      <c r="F284" s="20">
        <f t="shared" ref="F284:F285" si="0">E284*D284</f>
        <v>0</v>
      </c>
    </row>
    <row r="285" spans="1:6">
      <c r="B285" s="14" t="s">
        <v>65</v>
      </c>
      <c r="C285" s="19" t="s">
        <v>14</v>
      </c>
      <c r="D285" s="19">
        <v>1</v>
      </c>
      <c r="F285" s="20">
        <f t="shared" si="0"/>
        <v>0</v>
      </c>
    </row>
    <row r="287" spans="1:6" ht="30">
      <c r="A287" s="18" t="s">
        <v>25</v>
      </c>
      <c r="B287" s="14" t="s">
        <v>21</v>
      </c>
    </row>
    <row r="288" spans="1:6">
      <c r="B288" s="14" t="s">
        <v>78</v>
      </c>
      <c r="C288" s="19" t="s">
        <v>14</v>
      </c>
      <c r="D288" s="19">
        <v>3</v>
      </c>
      <c r="F288" s="20">
        <f>E288*D288</f>
        <v>0</v>
      </c>
    </row>
    <row r="290" spans="1:6" ht="30">
      <c r="A290" s="18" t="s">
        <v>28</v>
      </c>
      <c r="B290" s="14" t="s">
        <v>22</v>
      </c>
    </row>
    <row r="291" spans="1:6">
      <c r="B291" s="14" t="s">
        <v>67</v>
      </c>
      <c r="C291" s="19" t="s">
        <v>14</v>
      </c>
      <c r="D291" s="19">
        <v>6</v>
      </c>
      <c r="F291" s="20">
        <f>E291*D291</f>
        <v>0</v>
      </c>
    </row>
    <row r="293" spans="1:6" ht="30">
      <c r="A293" s="18" t="s">
        <v>31</v>
      </c>
      <c r="B293" s="14" t="s">
        <v>23</v>
      </c>
    </row>
    <row r="294" spans="1:6">
      <c r="B294" s="14" t="s">
        <v>24</v>
      </c>
      <c r="C294" s="19" t="s">
        <v>14</v>
      </c>
      <c r="D294" s="19">
        <v>8</v>
      </c>
      <c r="F294" s="20">
        <f>E294*D294</f>
        <v>0</v>
      </c>
    </row>
    <row r="295" spans="1:6">
      <c r="D295" s="21"/>
    </row>
    <row r="296" spans="1:6" ht="40.5" customHeight="1">
      <c r="A296" s="18" t="s">
        <v>33</v>
      </c>
      <c r="B296" s="14" t="s">
        <v>26</v>
      </c>
    </row>
    <row r="297" spans="1:6">
      <c r="B297" s="14" t="s">
        <v>93</v>
      </c>
      <c r="C297" s="19" t="s">
        <v>14</v>
      </c>
      <c r="D297" s="19">
        <v>2</v>
      </c>
      <c r="F297" s="20">
        <f t="shared" ref="F297:F329" si="1">E297*D297</f>
        <v>0</v>
      </c>
    </row>
    <row r="298" spans="1:6">
      <c r="B298" s="14" t="s">
        <v>79</v>
      </c>
      <c r="C298" s="19" t="s">
        <v>14</v>
      </c>
      <c r="D298" s="19">
        <v>1</v>
      </c>
      <c r="F298" s="20">
        <f t="shared" si="1"/>
        <v>0</v>
      </c>
    </row>
    <row r="299" spans="1:6">
      <c r="B299" s="14" t="s">
        <v>80</v>
      </c>
      <c r="C299" s="19" t="s">
        <v>14</v>
      </c>
      <c r="D299" s="19">
        <v>2</v>
      </c>
      <c r="F299" s="20">
        <f t="shared" si="1"/>
        <v>0</v>
      </c>
    </row>
    <row r="300" spans="1:6">
      <c r="B300" s="14" t="s">
        <v>68</v>
      </c>
      <c r="C300" s="19" t="s">
        <v>14</v>
      </c>
      <c r="D300" s="19">
        <v>1</v>
      </c>
      <c r="F300" s="20">
        <f t="shared" si="1"/>
        <v>0</v>
      </c>
    </row>
    <row r="301" spans="1:6">
      <c r="B301" s="14" t="s">
        <v>94</v>
      </c>
      <c r="C301" s="19" t="s">
        <v>14</v>
      </c>
      <c r="D301" s="19">
        <v>2</v>
      </c>
      <c r="F301" s="20">
        <f t="shared" si="1"/>
        <v>0</v>
      </c>
    </row>
    <row r="302" spans="1:6">
      <c r="B302" s="14" t="s">
        <v>59</v>
      </c>
      <c r="C302" s="19" t="s">
        <v>14</v>
      </c>
      <c r="D302" s="19">
        <v>1</v>
      </c>
      <c r="F302" s="20">
        <f t="shared" si="1"/>
        <v>0</v>
      </c>
    </row>
    <row r="303" spans="1:6">
      <c r="B303" s="14" t="s">
        <v>95</v>
      </c>
      <c r="C303" s="19" t="s">
        <v>14</v>
      </c>
      <c r="D303" s="19">
        <v>2</v>
      </c>
      <c r="F303" s="20">
        <f t="shared" si="1"/>
        <v>0</v>
      </c>
    </row>
    <row r="304" spans="1:6">
      <c r="B304" s="14" t="s">
        <v>96</v>
      </c>
      <c r="C304" s="19" t="s">
        <v>14</v>
      </c>
      <c r="D304" s="19">
        <v>1</v>
      </c>
      <c r="F304" s="20">
        <f t="shared" si="1"/>
        <v>0</v>
      </c>
    </row>
    <row r="305" spans="2:6">
      <c r="B305" s="14" t="s">
        <v>97</v>
      </c>
      <c r="C305" s="19" t="s">
        <v>14</v>
      </c>
      <c r="D305" s="19">
        <v>2</v>
      </c>
      <c r="F305" s="20">
        <f t="shared" si="1"/>
        <v>0</v>
      </c>
    </row>
    <row r="306" spans="2:6">
      <c r="B306" s="14" t="s">
        <v>81</v>
      </c>
      <c r="C306" s="19" t="s">
        <v>14</v>
      </c>
      <c r="D306" s="19">
        <v>1</v>
      </c>
      <c r="F306" s="20">
        <f t="shared" si="1"/>
        <v>0</v>
      </c>
    </row>
    <row r="307" spans="2:6">
      <c r="B307" s="14" t="s">
        <v>82</v>
      </c>
      <c r="C307" s="19" t="s">
        <v>14</v>
      </c>
      <c r="D307" s="19">
        <v>4</v>
      </c>
      <c r="F307" s="20">
        <f t="shared" si="1"/>
        <v>0</v>
      </c>
    </row>
    <row r="308" spans="2:6">
      <c r="B308" s="14" t="s">
        <v>98</v>
      </c>
      <c r="C308" s="19" t="s">
        <v>14</v>
      </c>
      <c r="D308" s="19">
        <v>1</v>
      </c>
      <c r="F308" s="20">
        <f t="shared" si="1"/>
        <v>0</v>
      </c>
    </row>
    <row r="309" spans="2:6">
      <c r="B309" s="14" t="s">
        <v>99</v>
      </c>
      <c r="C309" s="19" t="s">
        <v>14</v>
      </c>
      <c r="D309" s="19">
        <v>1</v>
      </c>
      <c r="F309" s="20">
        <f t="shared" si="1"/>
        <v>0</v>
      </c>
    </row>
    <row r="310" spans="2:6">
      <c r="B310" s="14" t="s">
        <v>100</v>
      </c>
      <c r="C310" s="19" t="s">
        <v>14</v>
      </c>
      <c r="D310" s="19">
        <v>2</v>
      </c>
      <c r="F310" s="20">
        <f t="shared" si="1"/>
        <v>0</v>
      </c>
    </row>
    <row r="311" spans="2:6">
      <c r="B311" s="14" t="s">
        <v>101</v>
      </c>
      <c r="C311" s="19" t="s">
        <v>14</v>
      </c>
      <c r="D311" s="19">
        <v>2</v>
      </c>
      <c r="F311" s="20">
        <f t="shared" si="1"/>
        <v>0</v>
      </c>
    </row>
    <row r="312" spans="2:6">
      <c r="B312" s="14" t="s">
        <v>69</v>
      </c>
      <c r="C312" s="19" t="s">
        <v>14</v>
      </c>
      <c r="D312" s="19">
        <v>4</v>
      </c>
      <c r="F312" s="20">
        <f t="shared" si="1"/>
        <v>0</v>
      </c>
    </row>
    <row r="313" spans="2:6">
      <c r="B313" s="14" t="s">
        <v>48</v>
      </c>
      <c r="C313" s="19" t="s">
        <v>14</v>
      </c>
      <c r="D313" s="19">
        <v>1</v>
      </c>
      <c r="F313" s="20">
        <f t="shared" si="1"/>
        <v>0</v>
      </c>
    </row>
    <row r="314" spans="2:6">
      <c r="B314" s="14" t="s">
        <v>102</v>
      </c>
      <c r="C314" s="19" t="s">
        <v>14</v>
      </c>
      <c r="D314" s="19">
        <v>1</v>
      </c>
      <c r="F314" s="20">
        <f t="shared" si="1"/>
        <v>0</v>
      </c>
    </row>
    <row r="315" spans="2:6">
      <c r="B315" s="14" t="s">
        <v>70</v>
      </c>
      <c r="C315" s="19" t="s">
        <v>14</v>
      </c>
      <c r="D315" s="19">
        <v>1</v>
      </c>
      <c r="F315" s="20">
        <f t="shared" si="1"/>
        <v>0</v>
      </c>
    </row>
    <row r="316" spans="2:6">
      <c r="B316" s="14" t="s">
        <v>103</v>
      </c>
      <c r="C316" s="19" t="s">
        <v>14</v>
      </c>
      <c r="D316" s="19">
        <v>1</v>
      </c>
      <c r="F316" s="20">
        <f t="shared" si="1"/>
        <v>0</v>
      </c>
    </row>
    <row r="317" spans="2:6">
      <c r="B317" s="14" t="s">
        <v>104</v>
      </c>
      <c r="C317" s="19" t="s">
        <v>14</v>
      </c>
      <c r="D317" s="19">
        <v>4</v>
      </c>
      <c r="F317" s="20">
        <f t="shared" si="1"/>
        <v>0</v>
      </c>
    </row>
    <row r="318" spans="2:6">
      <c r="B318" s="14" t="s">
        <v>105</v>
      </c>
      <c r="C318" s="19" t="s">
        <v>14</v>
      </c>
      <c r="D318" s="19">
        <v>2</v>
      </c>
      <c r="F318" s="20">
        <f t="shared" si="1"/>
        <v>0</v>
      </c>
    </row>
    <row r="319" spans="2:6">
      <c r="B319" s="14" t="s">
        <v>106</v>
      </c>
      <c r="C319" s="19" t="s">
        <v>14</v>
      </c>
      <c r="D319" s="19">
        <v>2</v>
      </c>
      <c r="F319" s="20">
        <f t="shared" si="1"/>
        <v>0</v>
      </c>
    </row>
    <row r="320" spans="2:6">
      <c r="B320" s="14" t="s">
        <v>107</v>
      </c>
      <c r="C320" s="19" t="s">
        <v>14</v>
      </c>
      <c r="D320" s="19">
        <v>2</v>
      </c>
      <c r="F320" s="20">
        <f t="shared" si="1"/>
        <v>0</v>
      </c>
    </row>
    <row r="321" spans="1:6">
      <c r="B321" s="14" t="s">
        <v>108</v>
      </c>
      <c r="C321" s="19" t="s">
        <v>14</v>
      </c>
      <c r="D321" s="19">
        <v>2</v>
      </c>
      <c r="F321" s="20">
        <f t="shared" si="1"/>
        <v>0</v>
      </c>
    </row>
    <row r="322" spans="1:6">
      <c r="B322" s="14" t="s">
        <v>109</v>
      </c>
      <c r="C322" s="19" t="s">
        <v>14</v>
      </c>
      <c r="D322" s="19">
        <v>8</v>
      </c>
      <c r="F322" s="20">
        <f t="shared" si="1"/>
        <v>0</v>
      </c>
    </row>
    <row r="323" spans="1:6">
      <c r="B323" s="14" t="s">
        <v>110</v>
      </c>
      <c r="C323" s="19" t="s">
        <v>14</v>
      </c>
      <c r="D323" s="19">
        <v>1</v>
      </c>
      <c r="F323" s="20">
        <f t="shared" si="1"/>
        <v>0</v>
      </c>
    </row>
    <row r="324" spans="1:6">
      <c r="B324" s="14" t="s">
        <v>111</v>
      </c>
      <c r="C324" s="19" t="s">
        <v>14</v>
      </c>
      <c r="D324" s="19">
        <v>5</v>
      </c>
      <c r="F324" s="20">
        <f t="shared" si="1"/>
        <v>0</v>
      </c>
    </row>
    <row r="325" spans="1:6">
      <c r="B325" s="14" t="s">
        <v>112</v>
      </c>
      <c r="C325" s="19" t="s">
        <v>14</v>
      </c>
      <c r="D325" s="19">
        <v>7</v>
      </c>
      <c r="F325" s="20">
        <f t="shared" si="1"/>
        <v>0</v>
      </c>
    </row>
    <row r="326" spans="1:6">
      <c r="B326" s="14" t="s">
        <v>113</v>
      </c>
      <c r="C326" s="19" t="s">
        <v>14</v>
      </c>
      <c r="D326" s="19">
        <v>5</v>
      </c>
      <c r="F326" s="20">
        <f t="shared" si="1"/>
        <v>0</v>
      </c>
    </row>
    <row r="327" spans="1:6">
      <c r="B327" s="14" t="s">
        <v>114</v>
      </c>
      <c r="C327" s="19" t="s">
        <v>14</v>
      </c>
      <c r="D327" s="19">
        <v>2</v>
      </c>
      <c r="F327" s="20">
        <f t="shared" si="1"/>
        <v>0</v>
      </c>
    </row>
    <row r="328" spans="1:6">
      <c r="B328" s="14" t="s">
        <v>27</v>
      </c>
      <c r="C328" s="19" t="s">
        <v>14</v>
      </c>
      <c r="D328" s="19">
        <v>6</v>
      </c>
      <c r="F328" s="20">
        <f t="shared" si="1"/>
        <v>0</v>
      </c>
    </row>
    <row r="329" spans="1:6">
      <c r="B329" s="14" t="s">
        <v>49</v>
      </c>
      <c r="C329" s="19" t="s">
        <v>14</v>
      </c>
      <c r="D329" s="19">
        <v>2</v>
      </c>
      <c r="F329" s="20">
        <f t="shared" si="1"/>
        <v>0</v>
      </c>
    </row>
    <row r="330" spans="1:6" s="25" customFormat="1">
      <c r="A330" s="26"/>
      <c r="B330" s="11" t="s">
        <v>50</v>
      </c>
      <c r="C330" s="27" t="s">
        <v>14</v>
      </c>
      <c r="D330" s="27">
        <v>2</v>
      </c>
      <c r="E330" s="28"/>
      <c r="F330" s="29">
        <f t="shared" ref="F330" si="2">D330*E330</f>
        <v>0</v>
      </c>
    </row>
    <row r="332" spans="1:6" s="25" customFormat="1" ht="30">
      <c r="A332" s="26" t="s">
        <v>37</v>
      </c>
      <c r="B332" s="11" t="s">
        <v>52</v>
      </c>
      <c r="C332" s="27"/>
      <c r="D332" s="27"/>
      <c r="E332" s="28"/>
      <c r="F332" s="29"/>
    </row>
    <row r="333" spans="1:6" s="25" customFormat="1">
      <c r="A333" s="26"/>
      <c r="B333" s="11" t="s">
        <v>53</v>
      </c>
      <c r="C333" s="27" t="s">
        <v>14</v>
      </c>
      <c r="D333" s="27">
        <v>1</v>
      </c>
      <c r="E333" s="28"/>
      <c r="F333" s="29">
        <f t="shared" ref="F333:F334" si="3">D333*E333</f>
        <v>0</v>
      </c>
    </row>
    <row r="334" spans="1:6" s="25" customFormat="1">
      <c r="A334" s="26"/>
      <c r="B334" s="11" t="s">
        <v>54</v>
      </c>
      <c r="C334" s="27" t="s">
        <v>14</v>
      </c>
      <c r="D334" s="27">
        <v>5</v>
      </c>
      <c r="E334" s="28"/>
      <c r="F334" s="29">
        <f t="shared" si="3"/>
        <v>0</v>
      </c>
    </row>
    <row r="335" spans="1:6" s="25" customFormat="1">
      <c r="A335" s="26"/>
      <c r="B335" s="11"/>
      <c r="C335" s="27"/>
      <c r="D335" s="27"/>
      <c r="E335" s="28"/>
      <c r="F335" s="29"/>
    </row>
    <row r="336" spans="1:6" s="25" customFormat="1" ht="45">
      <c r="A336" s="26" t="s">
        <v>38</v>
      </c>
      <c r="B336" s="11" t="s">
        <v>55</v>
      </c>
      <c r="C336" s="27"/>
      <c r="D336" s="27"/>
      <c r="E336" s="28"/>
      <c r="F336" s="29"/>
    </row>
    <row r="337" spans="1:6" s="25" customFormat="1">
      <c r="A337" s="26"/>
      <c r="B337" s="11" t="s">
        <v>56</v>
      </c>
      <c r="C337" s="27" t="s">
        <v>30</v>
      </c>
      <c r="D337" s="27">
        <v>40</v>
      </c>
      <c r="E337" s="28"/>
      <c r="F337" s="29">
        <f t="shared" ref="F337" si="4">D337*E337</f>
        <v>0</v>
      </c>
    </row>
    <row r="339" spans="1:6" s="39" customFormat="1" ht="60">
      <c r="A339" s="26" t="s">
        <v>40</v>
      </c>
      <c r="B339" s="11" t="s">
        <v>51</v>
      </c>
      <c r="C339" s="27"/>
      <c r="D339" s="27"/>
      <c r="E339" s="28"/>
      <c r="F339" s="29"/>
    </row>
    <row r="340" spans="1:6" s="39" customFormat="1">
      <c r="A340" s="26"/>
      <c r="B340" s="11" t="s">
        <v>29</v>
      </c>
      <c r="C340" s="27" t="s">
        <v>30</v>
      </c>
      <c r="D340" s="27">
        <v>40</v>
      </c>
      <c r="E340" s="28"/>
      <c r="F340" s="29">
        <f t="shared" ref="F340" si="5">D340*E340</f>
        <v>0</v>
      </c>
    </row>
    <row r="341" spans="1:6" s="39" customFormat="1">
      <c r="A341" s="26"/>
      <c r="B341" s="11"/>
      <c r="C341" s="27"/>
      <c r="D341" s="27"/>
      <c r="E341" s="28"/>
      <c r="F341" s="29"/>
    </row>
    <row r="342" spans="1:6" s="9" customFormat="1" ht="30">
      <c r="A342" s="10" t="s">
        <v>42</v>
      </c>
      <c r="B342" s="11" t="s">
        <v>32</v>
      </c>
      <c r="C342" s="12"/>
      <c r="D342" s="12"/>
      <c r="E342" s="13"/>
      <c r="F342" s="13"/>
    </row>
    <row r="343" spans="1:6" s="9" customFormat="1">
      <c r="A343" s="10"/>
      <c r="B343" s="11" t="s">
        <v>35</v>
      </c>
      <c r="C343" s="12" t="s">
        <v>14</v>
      </c>
      <c r="D343" s="12">
        <v>1</v>
      </c>
      <c r="E343" s="13"/>
      <c r="F343" s="13">
        <f t="shared" ref="F343" si="6">D343*E343</f>
        <v>0</v>
      </c>
    </row>
    <row r="344" spans="1:6" s="9" customFormat="1">
      <c r="A344" s="10"/>
      <c r="B344" s="11"/>
      <c r="C344" s="12"/>
      <c r="D344" s="12"/>
      <c r="E344" s="13"/>
      <c r="F344" s="13"/>
    </row>
    <row r="345" spans="1:6" s="9" customFormat="1" ht="60">
      <c r="A345" s="10" t="s">
        <v>44</v>
      </c>
      <c r="B345" s="11" t="s">
        <v>34</v>
      </c>
      <c r="C345" s="12"/>
      <c r="D345" s="12"/>
      <c r="E345" s="13"/>
      <c r="F345" s="13"/>
    </row>
    <row r="346" spans="1:6" s="9" customFormat="1">
      <c r="A346" s="10"/>
      <c r="B346" s="11" t="s">
        <v>35</v>
      </c>
      <c r="C346" s="12" t="s">
        <v>36</v>
      </c>
      <c r="D346" s="12">
        <v>1</v>
      </c>
      <c r="E346" s="13"/>
      <c r="F346" s="13">
        <f t="shared" ref="F346" si="7">D346*E346</f>
        <v>0</v>
      </c>
    </row>
    <row r="347" spans="1:6" s="9" customFormat="1">
      <c r="A347" s="10"/>
      <c r="B347" s="11"/>
      <c r="C347" s="12"/>
      <c r="D347" s="12"/>
      <c r="E347" s="13"/>
      <c r="F347" s="13"/>
    </row>
    <row r="348" spans="1:6" s="39" customFormat="1" ht="75">
      <c r="A348" s="26" t="s">
        <v>46</v>
      </c>
      <c r="B348" s="11" t="s">
        <v>314</v>
      </c>
      <c r="C348" s="27"/>
      <c r="D348" s="27"/>
      <c r="E348" s="28"/>
      <c r="F348" s="29"/>
    </row>
    <row r="349" spans="1:6" s="39" customFormat="1">
      <c r="A349" s="26"/>
      <c r="B349" s="11" t="s">
        <v>315</v>
      </c>
      <c r="C349" s="27" t="s">
        <v>14</v>
      </c>
      <c r="D349" s="27">
        <v>1</v>
      </c>
      <c r="E349" s="28"/>
      <c r="F349" s="29">
        <f t="shared" ref="F349" si="8">D349*E349</f>
        <v>0</v>
      </c>
    </row>
    <row r="350" spans="1:6" s="39" customFormat="1">
      <c r="A350" s="26"/>
      <c r="B350" s="11"/>
      <c r="C350" s="27"/>
      <c r="D350" s="27"/>
      <c r="E350" s="28"/>
      <c r="F350" s="29"/>
    </row>
    <row r="351" spans="1:6" s="25" customFormat="1" ht="30">
      <c r="A351" s="30" t="s">
        <v>71</v>
      </c>
      <c r="B351" s="14" t="s">
        <v>39</v>
      </c>
      <c r="C351" s="19"/>
      <c r="D351" s="40"/>
      <c r="E351" s="20"/>
      <c r="F351" s="20"/>
    </row>
    <row r="352" spans="1:6" s="25" customFormat="1">
      <c r="A352" s="30"/>
      <c r="B352" s="14"/>
      <c r="C352" s="19" t="s">
        <v>36</v>
      </c>
      <c r="D352" s="40">
        <v>1</v>
      </c>
      <c r="E352" s="20"/>
      <c r="F352" s="29">
        <f t="shared" ref="F352" si="9">D352*E352</f>
        <v>0</v>
      </c>
    </row>
    <row r="353" spans="1:6" s="25" customFormat="1">
      <c r="A353" s="30"/>
      <c r="B353" s="14"/>
      <c r="C353" s="19"/>
      <c r="D353" s="40"/>
      <c r="E353" s="20"/>
      <c r="F353" s="20"/>
    </row>
    <row r="354" spans="1:6" s="25" customFormat="1" ht="45">
      <c r="A354" s="30" t="s">
        <v>72</v>
      </c>
      <c r="B354" s="14" t="s">
        <v>41</v>
      </c>
      <c r="C354" s="19"/>
      <c r="D354" s="40"/>
      <c r="E354" s="20"/>
      <c r="F354" s="20"/>
    </row>
    <row r="355" spans="1:6" s="25" customFormat="1">
      <c r="A355" s="30"/>
      <c r="B355" s="14"/>
      <c r="C355" s="19" t="s">
        <v>36</v>
      </c>
      <c r="D355" s="40">
        <v>1</v>
      </c>
      <c r="E355" s="20"/>
      <c r="F355" s="29">
        <f t="shared" ref="F355" si="10">D355*E355</f>
        <v>0</v>
      </c>
    </row>
    <row r="356" spans="1:6" s="25" customFormat="1">
      <c r="A356" s="30"/>
      <c r="B356" s="14"/>
      <c r="C356" s="19"/>
      <c r="D356" s="40"/>
      <c r="E356" s="20"/>
      <c r="F356" s="20"/>
    </row>
    <row r="357" spans="1:6" s="25" customFormat="1" ht="30">
      <c r="A357" s="30" t="s">
        <v>73</v>
      </c>
      <c r="B357" s="14" t="s">
        <v>43</v>
      </c>
      <c r="C357" s="19"/>
      <c r="D357" s="40"/>
      <c r="E357" s="20"/>
      <c r="F357" s="20"/>
    </row>
    <row r="358" spans="1:6" s="25" customFormat="1">
      <c r="A358" s="30"/>
      <c r="B358" s="14"/>
      <c r="C358" s="19" t="s">
        <v>30</v>
      </c>
      <c r="D358" s="40">
        <v>40</v>
      </c>
      <c r="E358" s="20"/>
      <c r="F358" s="29">
        <f t="shared" ref="F358" si="11">D358*E358</f>
        <v>0</v>
      </c>
    </row>
    <row r="359" spans="1:6" s="25" customFormat="1">
      <c r="A359" s="30"/>
      <c r="B359" s="14"/>
      <c r="C359" s="19"/>
      <c r="D359" s="40"/>
      <c r="E359" s="20"/>
      <c r="F359" s="20"/>
    </row>
    <row r="360" spans="1:6" s="25" customFormat="1" ht="30">
      <c r="A360" s="30" t="s">
        <v>83</v>
      </c>
      <c r="B360" s="14" t="s">
        <v>45</v>
      </c>
      <c r="C360" s="19"/>
      <c r="D360" s="40"/>
      <c r="E360" s="20"/>
      <c r="F360" s="20"/>
    </row>
    <row r="361" spans="1:6" s="25" customFormat="1">
      <c r="A361" s="30"/>
      <c r="B361" s="14"/>
      <c r="C361" s="19" t="s">
        <v>36</v>
      </c>
      <c r="D361" s="40">
        <v>1</v>
      </c>
      <c r="E361" s="20"/>
      <c r="F361" s="29">
        <f t="shared" ref="F361" si="12">D361*E361</f>
        <v>0</v>
      </c>
    </row>
    <row r="362" spans="1:6" s="25" customFormat="1">
      <c r="A362" s="32"/>
      <c r="B362" s="15"/>
      <c r="C362" s="33"/>
      <c r="D362" s="34"/>
      <c r="E362" s="35"/>
      <c r="F362" s="35"/>
    </row>
    <row r="363" spans="1:6" s="25" customFormat="1" ht="15.75" thickBot="1">
      <c r="A363" s="31"/>
      <c r="B363" s="7"/>
      <c r="C363" s="22"/>
      <c r="D363" s="23"/>
      <c r="E363" s="24"/>
      <c r="F363" s="3">
        <f>SUM(F243:F362)</f>
        <v>0</v>
      </c>
    </row>
    <row r="364" spans="1:6" s="53" customFormat="1">
      <c r="A364" s="59"/>
      <c r="B364" s="60"/>
      <c r="C364" s="50"/>
      <c r="D364" s="51"/>
      <c r="E364" s="52"/>
      <c r="F364" s="61"/>
    </row>
    <row r="365" spans="1:6" s="53" customFormat="1">
      <c r="A365" s="64">
        <v>4</v>
      </c>
      <c r="B365" s="184" t="s">
        <v>192</v>
      </c>
      <c r="C365" s="184"/>
      <c r="D365" s="184"/>
      <c r="E365" s="52"/>
      <c r="F365" s="52"/>
    </row>
    <row r="366" spans="1:6" s="100" customFormat="1" ht="12.75" customHeight="1">
      <c r="A366" s="76"/>
      <c r="B366" s="80"/>
      <c r="C366" s="77"/>
      <c r="D366" s="78"/>
      <c r="E366" s="162"/>
      <c r="F366" s="79"/>
    </row>
    <row r="367" spans="1:6" s="100" customFormat="1" ht="12.75">
      <c r="A367" s="81" t="s">
        <v>0</v>
      </c>
      <c r="B367" s="82" t="s">
        <v>301</v>
      </c>
      <c r="C367" s="83"/>
      <c r="D367" s="84"/>
      <c r="E367" s="162"/>
      <c r="F367" s="79"/>
    </row>
    <row r="368" spans="1:6" s="100" customFormat="1" ht="12.75" customHeight="1">
      <c r="A368" s="85"/>
      <c r="B368" s="86"/>
      <c r="C368" s="83"/>
      <c r="D368" s="84"/>
      <c r="E368" s="163"/>
      <c r="F368" s="87"/>
    </row>
    <row r="369" spans="1:6" s="100" customFormat="1" ht="12.75" customHeight="1">
      <c r="A369" s="88"/>
      <c r="B369" s="82" t="s">
        <v>193</v>
      </c>
      <c r="C369" s="83" t="s">
        <v>194</v>
      </c>
      <c r="D369" s="89" t="s">
        <v>194</v>
      </c>
      <c r="E369" s="163"/>
      <c r="F369" s="87"/>
    </row>
    <row r="370" spans="1:6" s="100" customFormat="1" ht="39.75" customHeight="1">
      <c r="A370" s="90"/>
      <c r="B370" s="86" t="s">
        <v>195</v>
      </c>
      <c r="C370" s="83" t="s">
        <v>196</v>
      </c>
      <c r="D370" s="84">
        <v>1</v>
      </c>
      <c r="E370" s="163"/>
      <c r="F370" s="87">
        <f>D370*E370</f>
        <v>0</v>
      </c>
    </row>
    <row r="371" spans="1:6" s="100" customFormat="1" ht="12.75" customHeight="1">
      <c r="A371" s="90"/>
      <c r="B371" s="86"/>
      <c r="C371" s="83"/>
      <c r="D371" s="84"/>
      <c r="E371" s="163"/>
      <c r="F371" s="87"/>
    </row>
    <row r="372" spans="1:6" s="100" customFormat="1" ht="12.75" customHeight="1">
      <c r="A372" s="90"/>
      <c r="B372" s="86" t="s">
        <v>197</v>
      </c>
      <c r="C372" s="83" t="s">
        <v>196</v>
      </c>
      <c r="D372" s="84">
        <v>1</v>
      </c>
      <c r="E372" s="163"/>
      <c r="F372" s="87">
        <f>D372*E372</f>
        <v>0</v>
      </c>
    </row>
    <row r="373" spans="1:6" s="100" customFormat="1" ht="12.75" customHeight="1">
      <c r="A373" s="90"/>
      <c r="B373" s="86"/>
      <c r="C373" s="83"/>
      <c r="D373" s="84"/>
      <c r="E373" s="163"/>
      <c r="F373" s="87"/>
    </row>
    <row r="374" spans="1:6" s="100" customFormat="1" ht="12.75" customHeight="1">
      <c r="A374" s="90"/>
      <c r="B374" s="86" t="s">
        <v>198</v>
      </c>
      <c r="C374" s="83" t="s">
        <v>196</v>
      </c>
      <c r="D374" s="84">
        <v>1</v>
      </c>
      <c r="E374" s="163"/>
      <c r="F374" s="87">
        <f>D374*E374</f>
        <v>0</v>
      </c>
    </row>
    <row r="375" spans="1:6" s="100" customFormat="1" ht="12.75" customHeight="1">
      <c r="A375" s="90"/>
      <c r="B375" s="86"/>
      <c r="C375" s="83"/>
      <c r="D375" s="84"/>
      <c r="E375" s="163"/>
      <c r="F375" s="87"/>
    </row>
    <row r="376" spans="1:6" s="100" customFormat="1" ht="12.75">
      <c r="A376" s="90"/>
      <c r="B376" s="86" t="s">
        <v>199</v>
      </c>
      <c r="C376" s="83" t="s">
        <v>196</v>
      </c>
      <c r="D376" s="84">
        <v>1</v>
      </c>
      <c r="E376" s="163"/>
      <c r="F376" s="87">
        <f>D376*E376</f>
        <v>0</v>
      </c>
    </row>
    <row r="377" spans="1:6" s="100" customFormat="1" ht="12.75" customHeight="1">
      <c r="A377" s="90"/>
      <c r="B377" s="91"/>
      <c r="C377" s="92"/>
      <c r="D377" s="93"/>
      <c r="E377" s="163"/>
      <c r="F377" s="87"/>
    </row>
    <row r="378" spans="1:6" s="100" customFormat="1" ht="12.75" customHeight="1">
      <c r="A378" s="90"/>
      <c r="B378" s="91" t="s">
        <v>200</v>
      </c>
      <c r="C378" s="92" t="s">
        <v>196</v>
      </c>
      <c r="D378" s="93">
        <v>1</v>
      </c>
      <c r="E378" s="163"/>
      <c r="F378" s="87">
        <f>D378*E378</f>
        <v>0</v>
      </c>
    </row>
    <row r="379" spans="1:6" s="100" customFormat="1" ht="12.75" customHeight="1">
      <c r="A379" s="90"/>
      <c r="B379" s="91"/>
      <c r="C379" s="92"/>
      <c r="D379" s="93"/>
      <c r="E379" s="163"/>
      <c r="F379" s="87"/>
    </row>
    <row r="380" spans="1:6" s="100" customFormat="1" ht="12.75" customHeight="1">
      <c r="A380" s="90"/>
      <c r="B380" s="91" t="s">
        <v>201</v>
      </c>
      <c r="C380" s="92" t="s">
        <v>196</v>
      </c>
      <c r="D380" s="93">
        <v>1</v>
      </c>
      <c r="E380" s="163"/>
      <c r="F380" s="87">
        <f>D380*E380</f>
        <v>0</v>
      </c>
    </row>
    <row r="381" spans="1:6" s="100" customFormat="1" ht="12.75" customHeight="1">
      <c r="A381" s="90"/>
      <c r="B381" s="91"/>
      <c r="C381" s="92"/>
      <c r="D381" s="93"/>
      <c r="E381" s="163"/>
      <c r="F381" s="87"/>
    </row>
    <row r="382" spans="1:6" s="100" customFormat="1" ht="12.75" customHeight="1">
      <c r="A382" s="90"/>
      <c r="B382" s="91" t="s">
        <v>202</v>
      </c>
      <c r="C382" s="92" t="s">
        <v>196</v>
      </c>
      <c r="D382" s="93">
        <v>1</v>
      </c>
      <c r="E382" s="163"/>
      <c r="F382" s="87">
        <f>D382*E382</f>
        <v>0</v>
      </c>
    </row>
    <row r="383" spans="1:6" s="100" customFormat="1" ht="12.75" customHeight="1">
      <c r="A383" s="90"/>
      <c r="B383" s="91"/>
      <c r="C383" s="92"/>
      <c r="D383" s="93"/>
      <c r="E383" s="163"/>
      <c r="F383" s="87"/>
    </row>
    <row r="384" spans="1:6" s="100" customFormat="1" ht="17.25" customHeight="1">
      <c r="A384" s="90"/>
      <c r="B384" s="91" t="s">
        <v>203</v>
      </c>
      <c r="C384" s="92" t="s">
        <v>196</v>
      </c>
      <c r="D384" s="93">
        <v>4</v>
      </c>
      <c r="E384" s="163"/>
      <c r="F384" s="87">
        <f>D384*E384</f>
        <v>0</v>
      </c>
    </row>
    <row r="385" spans="1:6" s="100" customFormat="1" ht="12.75" customHeight="1">
      <c r="A385" s="90"/>
      <c r="B385" s="91"/>
      <c r="C385" s="92"/>
      <c r="D385" s="93"/>
      <c r="E385" s="163"/>
      <c r="F385" s="87"/>
    </row>
    <row r="386" spans="1:6" s="100" customFormat="1" ht="12.75" customHeight="1">
      <c r="A386" s="90"/>
      <c r="B386" s="91" t="s">
        <v>204</v>
      </c>
      <c r="C386" s="92" t="s">
        <v>194</v>
      </c>
      <c r="D386" s="93" t="s">
        <v>194</v>
      </c>
      <c r="E386" s="163"/>
      <c r="F386" s="87"/>
    </row>
    <row r="387" spans="1:6" s="100" customFormat="1" ht="12.75" customHeight="1">
      <c r="A387" s="90"/>
      <c r="B387" s="91" t="s">
        <v>205</v>
      </c>
      <c r="C387" s="92" t="s">
        <v>196</v>
      </c>
      <c r="D387" s="93">
        <v>20</v>
      </c>
      <c r="E387" s="163"/>
      <c r="F387" s="87">
        <f>D387*E387</f>
        <v>0</v>
      </c>
    </row>
    <row r="388" spans="1:6" s="100" customFormat="1" ht="12.75">
      <c r="A388" s="90"/>
      <c r="B388" s="91"/>
      <c r="C388" s="92"/>
      <c r="D388" s="93"/>
      <c r="E388" s="163"/>
      <c r="F388" s="87"/>
    </row>
    <row r="389" spans="1:6" s="100" customFormat="1" ht="51">
      <c r="A389" s="90"/>
      <c r="B389" s="91" t="s">
        <v>206</v>
      </c>
      <c r="C389" s="92" t="s">
        <v>196</v>
      </c>
      <c r="D389" s="93">
        <v>1</v>
      </c>
      <c r="E389" s="163"/>
      <c r="F389" s="87">
        <f>D389*E389</f>
        <v>0</v>
      </c>
    </row>
    <row r="390" spans="1:6" s="100" customFormat="1" ht="12.75">
      <c r="A390" s="90"/>
      <c r="B390" s="91"/>
      <c r="C390" s="92"/>
      <c r="D390" s="93"/>
      <c r="E390" s="163"/>
      <c r="F390" s="87"/>
    </row>
    <row r="391" spans="1:6" s="100" customFormat="1" ht="12.75">
      <c r="A391" s="90"/>
      <c r="B391" s="91" t="s">
        <v>207</v>
      </c>
      <c r="C391" s="92" t="s">
        <v>196</v>
      </c>
      <c r="D391" s="93">
        <v>1</v>
      </c>
      <c r="E391" s="163"/>
      <c r="F391" s="87">
        <f>D391*E391</f>
        <v>0</v>
      </c>
    </row>
    <row r="392" spans="1:6" s="100" customFormat="1" ht="12.75">
      <c r="A392" s="90"/>
      <c r="B392" s="91"/>
      <c r="C392" s="92"/>
      <c r="D392" s="93"/>
      <c r="E392" s="163"/>
      <c r="F392" s="87"/>
    </row>
    <row r="393" spans="1:6" s="100" customFormat="1" ht="25.5">
      <c r="A393" s="90"/>
      <c r="B393" s="91" t="s">
        <v>208</v>
      </c>
      <c r="C393" s="92" t="s">
        <v>196</v>
      </c>
      <c r="D393" s="93">
        <v>1</v>
      </c>
      <c r="E393" s="163"/>
      <c r="F393" s="87">
        <f>D393*E393</f>
        <v>0</v>
      </c>
    </row>
    <row r="394" spans="1:6" s="100" customFormat="1" ht="12.75">
      <c r="A394" s="90"/>
      <c r="B394" s="91"/>
      <c r="C394" s="92"/>
      <c r="D394" s="93"/>
      <c r="E394" s="163"/>
      <c r="F394" s="87"/>
    </row>
    <row r="395" spans="1:6" s="100" customFormat="1" ht="25.5">
      <c r="A395" s="90"/>
      <c r="B395" s="91" t="s">
        <v>209</v>
      </c>
      <c r="C395" s="92" t="s">
        <v>196</v>
      </c>
      <c r="D395" s="93">
        <v>4</v>
      </c>
      <c r="E395" s="163"/>
      <c r="F395" s="87">
        <f>D395*E395</f>
        <v>0</v>
      </c>
    </row>
    <row r="396" spans="1:6" s="100" customFormat="1" ht="12.75">
      <c r="A396" s="90"/>
      <c r="B396" s="91"/>
      <c r="C396" s="92"/>
      <c r="D396" s="93"/>
      <c r="E396" s="163"/>
      <c r="F396" s="87"/>
    </row>
    <row r="397" spans="1:6" s="100" customFormat="1" ht="55.5" customHeight="1">
      <c r="A397" s="90"/>
      <c r="B397" s="91" t="s">
        <v>210</v>
      </c>
      <c r="C397" s="92" t="s">
        <v>196</v>
      </c>
      <c r="D397" s="93">
        <v>2</v>
      </c>
      <c r="E397" s="163"/>
      <c r="F397" s="87">
        <f>D397*E397</f>
        <v>0</v>
      </c>
    </row>
    <row r="398" spans="1:6" s="100" customFormat="1" ht="12.75">
      <c r="A398" s="90"/>
      <c r="B398" s="91"/>
      <c r="C398" s="92"/>
      <c r="D398" s="93"/>
      <c r="E398" s="163"/>
      <c r="F398" s="87"/>
    </row>
    <row r="399" spans="1:6" s="100" customFormat="1" ht="53.25" customHeight="1">
      <c r="A399" s="90"/>
      <c r="B399" s="91" t="s">
        <v>302</v>
      </c>
      <c r="C399" s="92" t="s">
        <v>196</v>
      </c>
      <c r="D399" s="93">
        <v>1</v>
      </c>
      <c r="E399" s="163"/>
      <c r="F399" s="87">
        <f>D399*E399</f>
        <v>0</v>
      </c>
    </row>
    <row r="400" spans="1:6" s="100" customFormat="1" ht="12.75">
      <c r="A400" s="90"/>
      <c r="B400" s="91"/>
      <c r="C400" s="92"/>
      <c r="D400" s="93"/>
      <c r="E400" s="163"/>
      <c r="F400" s="87"/>
    </row>
    <row r="401" spans="1:6" s="100" customFormat="1" ht="25.5">
      <c r="A401" s="90"/>
      <c r="B401" s="91" t="s">
        <v>211</v>
      </c>
      <c r="C401" s="92" t="s">
        <v>196</v>
      </c>
      <c r="D401" s="93">
        <v>6</v>
      </c>
      <c r="E401" s="163"/>
      <c r="F401" s="87">
        <f>D401*E401</f>
        <v>0</v>
      </c>
    </row>
    <row r="402" spans="1:6" s="100" customFormat="1" ht="12.75">
      <c r="A402" s="90"/>
      <c r="B402" s="91"/>
      <c r="C402" s="92"/>
      <c r="D402" s="93"/>
      <c r="E402" s="163"/>
      <c r="F402" s="87"/>
    </row>
    <row r="403" spans="1:6" s="100" customFormat="1" ht="12.75">
      <c r="A403" s="90"/>
      <c r="B403" s="91" t="s">
        <v>212</v>
      </c>
      <c r="C403" s="92" t="s">
        <v>196</v>
      </c>
      <c r="D403" s="93">
        <v>20</v>
      </c>
      <c r="E403" s="163"/>
      <c r="F403" s="87">
        <f>D403*E403</f>
        <v>0</v>
      </c>
    </row>
    <row r="404" spans="1:6" s="100" customFormat="1" ht="12.75">
      <c r="A404" s="90"/>
      <c r="B404" s="91"/>
      <c r="C404" s="92"/>
      <c r="D404" s="93"/>
      <c r="E404" s="163"/>
      <c r="F404" s="87"/>
    </row>
    <row r="405" spans="1:6" s="100" customFormat="1" ht="25.5">
      <c r="A405" s="90"/>
      <c r="B405" s="91" t="s">
        <v>303</v>
      </c>
      <c r="C405" s="92" t="s">
        <v>196</v>
      </c>
      <c r="D405" s="93">
        <v>6</v>
      </c>
      <c r="E405" s="163"/>
      <c r="F405" s="87">
        <f>D405*E405</f>
        <v>0</v>
      </c>
    </row>
    <row r="406" spans="1:6" s="100" customFormat="1" ht="12.75">
      <c r="A406" s="90"/>
      <c r="B406" s="91"/>
      <c r="C406" s="92"/>
      <c r="D406" s="93"/>
      <c r="E406" s="163"/>
      <c r="F406" s="87"/>
    </row>
    <row r="407" spans="1:6" s="100" customFormat="1" ht="25.5">
      <c r="A407" s="90"/>
      <c r="B407" s="91" t="s">
        <v>304</v>
      </c>
      <c r="C407" s="92" t="s">
        <v>196</v>
      </c>
      <c r="D407" s="93">
        <v>3</v>
      </c>
      <c r="E407" s="163"/>
      <c r="F407" s="87">
        <f>D407*E407</f>
        <v>0</v>
      </c>
    </row>
    <row r="408" spans="1:6" s="100" customFormat="1" ht="12.75">
      <c r="A408" s="90"/>
      <c r="B408" s="91"/>
      <c r="C408" s="92"/>
      <c r="D408" s="93"/>
      <c r="E408" s="163"/>
      <c r="F408" s="87"/>
    </row>
    <row r="409" spans="1:6" s="100" customFormat="1" ht="25.5">
      <c r="A409" s="90"/>
      <c r="B409" s="91" t="s">
        <v>213</v>
      </c>
      <c r="C409" s="92" t="s">
        <v>196</v>
      </c>
      <c r="D409" s="93">
        <v>4</v>
      </c>
      <c r="E409" s="163"/>
      <c r="F409" s="87">
        <f>D409*E409</f>
        <v>0</v>
      </c>
    </row>
    <row r="410" spans="1:6" s="100" customFormat="1" ht="12.75">
      <c r="A410" s="90"/>
      <c r="B410" s="91"/>
      <c r="C410" s="92"/>
      <c r="D410" s="93"/>
      <c r="E410" s="163"/>
      <c r="F410" s="87"/>
    </row>
    <row r="411" spans="1:6" s="100" customFormat="1" ht="12.75">
      <c r="A411" s="90"/>
      <c r="B411" s="91" t="s">
        <v>305</v>
      </c>
      <c r="C411" s="92" t="s">
        <v>196</v>
      </c>
      <c r="D411" s="93">
        <v>1</v>
      </c>
      <c r="E411" s="163"/>
      <c r="F411" s="87">
        <f>D411*E411</f>
        <v>0</v>
      </c>
    </row>
    <row r="412" spans="1:6" s="100" customFormat="1" ht="12.75">
      <c r="A412" s="90"/>
      <c r="B412" s="91"/>
      <c r="C412" s="92"/>
      <c r="D412" s="93"/>
      <c r="E412" s="163"/>
      <c r="F412" s="87"/>
    </row>
    <row r="413" spans="1:6" s="100" customFormat="1" ht="12.75">
      <c r="A413" s="90"/>
      <c r="B413" s="91" t="s">
        <v>214</v>
      </c>
      <c r="C413" s="92" t="s">
        <v>196</v>
      </c>
      <c r="D413" s="93">
        <v>2</v>
      </c>
      <c r="E413" s="163"/>
      <c r="F413" s="87">
        <f>D413*E413</f>
        <v>0</v>
      </c>
    </row>
    <row r="414" spans="1:6" s="100" customFormat="1" ht="12.75">
      <c r="A414" s="90"/>
      <c r="B414" s="91"/>
      <c r="C414" s="92"/>
      <c r="D414" s="93"/>
      <c r="E414" s="163"/>
      <c r="F414" s="87"/>
    </row>
    <row r="415" spans="1:6" s="100" customFormat="1" ht="25.5">
      <c r="A415" s="90"/>
      <c r="B415" s="91" t="s">
        <v>215</v>
      </c>
      <c r="C415" s="92" t="s">
        <v>196</v>
      </c>
      <c r="D415" s="93">
        <v>12</v>
      </c>
      <c r="E415" s="163"/>
      <c r="F415" s="87">
        <f>D415*E415</f>
        <v>0</v>
      </c>
    </row>
    <row r="416" spans="1:6" s="100" customFormat="1" ht="12.75">
      <c r="A416" s="90"/>
      <c r="B416" s="91"/>
      <c r="C416" s="92"/>
      <c r="D416" s="93"/>
      <c r="E416" s="163"/>
      <c r="F416" s="87"/>
    </row>
    <row r="417" spans="1:6" s="100" customFormat="1" ht="12.75">
      <c r="A417" s="90"/>
      <c r="B417" s="91" t="s">
        <v>216</v>
      </c>
      <c r="C417" s="92"/>
      <c r="D417" s="93" t="s">
        <v>194</v>
      </c>
      <c r="E417" s="163"/>
      <c r="F417" s="87"/>
    </row>
    <row r="418" spans="1:6" s="100" customFormat="1" ht="12.75">
      <c r="A418" s="90"/>
      <c r="B418" s="91" t="s">
        <v>217</v>
      </c>
      <c r="C418" s="92" t="s">
        <v>14</v>
      </c>
      <c r="D418" s="93">
        <v>80</v>
      </c>
      <c r="E418" s="163"/>
      <c r="F418" s="87">
        <f>D418*E418</f>
        <v>0</v>
      </c>
    </row>
    <row r="419" spans="1:6" s="100" customFormat="1" ht="12.75">
      <c r="A419" s="90"/>
      <c r="B419" s="91"/>
      <c r="C419" s="92"/>
      <c r="D419" s="93"/>
      <c r="E419" s="163"/>
      <c r="F419" s="87"/>
    </row>
    <row r="420" spans="1:6" s="100" customFormat="1" ht="12.75">
      <c r="A420" s="90"/>
      <c r="B420" s="91" t="s">
        <v>218</v>
      </c>
      <c r="C420" s="92" t="s">
        <v>117</v>
      </c>
      <c r="D420" s="93">
        <v>30</v>
      </c>
      <c r="E420" s="163"/>
      <c r="F420" s="87">
        <f>D420*E420</f>
        <v>0</v>
      </c>
    </row>
    <row r="421" spans="1:6" s="100" customFormat="1" ht="12.75">
      <c r="A421" s="90"/>
      <c r="B421" s="91"/>
      <c r="C421" s="92"/>
      <c r="D421" s="93"/>
      <c r="E421" s="163"/>
      <c r="F421" s="87"/>
    </row>
    <row r="422" spans="1:6" s="100" customFormat="1" ht="12.75">
      <c r="A422" s="90"/>
      <c r="B422" s="91" t="s">
        <v>219</v>
      </c>
      <c r="C422" s="92" t="s">
        <v>196</v>
      </c>
      <c r="D422" s="93">
        <v>1</v>
      </c>
      <c r="E422" s="163"/>
      <c r="F422" s="87">
        <f>D422*E422</f>
        <v>0</v>
      </c>
    </row>
    <row r="423" spans="1:6" s="100" customFormat="1" ht="12.75">
      <c r="A423" s="90"/>
      <c r="B423" s="91"/>
      <c r="C423" s="92"/>
      <c r="D423" s="93"/>
      <c r="E423" s="163"/>
      <c r="F423" s="87"/>
    </row>
    <row r="424" spans="1:6" s="100" customFormat="1" ht="12.75">
      <c r="A424" s="90"/>
      <c r="B424" s="91" t="s">
        <v>220</v>
      </c>
      <c r="C424" s="92"/>
      <c r="D424" s="93" t="s">
        <v>194</v>
      </c>
      <c r="E424" s="163"/>
      <c r="F424" s="87"/>
    </row>
    <row r="425" spans="1:6" s="100" customFormat="1" ht="12.75">
      <c r="A425" s="90"/>
      <c r="B425" s="91" t="s">
        <v>221</v>
      </c>
      <c r="C425" s="92" t="s">
        <v>14</v>
      </c>
      <c r="D425" s="93">
        <v>16</v>
      </c>
      <c r="E425" s="163"/>
      <c r="F425" s="87">
        <f>D425*E425</f>
        <v>0</v>
      </c>
    </row>
    <row r="426" spans="1:6" s="100" customFormat="1" ht="12.75">
      <c r="A426" s="90"/>
      <c r="B426" s="91"/>
      <c r="C426" s="92"/>
      <c r="D426" s="93"/>
      <c r="E426" s="163"/>
      <c r="F426" s="87"/>
    </row>
    <row r="427" spans="1:6" s="100" customFormat="1" ht="12.75">
      <c r="A427" s="90"/>
      <c r="B427" s="91" t="s">
        <v>222</v>
      </c>
      <c r="C427" s="92" t="s">
        <v>196</v>
      </c>
      <c r="D427" s="93">
        <v>1</v>
      </c>
      <c r="E427" s="163"/>
      <c r="F427" s="87">
        <f>D427*E427</f>
        <v>0</v>
      </c>
    </row>
    <row r="428" spans="1:6" s="100" customFormat="1" ht="12.75">
      <c r="A428" s="90"/>
      <c r="B428" s="91"/>
      <c r="C428" s="92"/>
      <c r="D428" s="93"/>
      <c r="E428" s="163"/>
      <c r="F428" s="87"/>
    </row>
    <row r="429" spans="1:6" s="100" customFormat="1" ht="12.75">
      <c r="A429" s="90"/>
      <c r="B429" s="91" t="s">
        <v>223</v>
      </c>
      <c r="C429" s="92" t="s">
        <v>196</v>
      </c>
      <c r="D429" s="93">
        <v>1</v>
      </c>
      <c r="E429" s="163"/>
      <c r="F429" s="87">
        <f>D429*E429</f>
        <v>0</v>
      </c>
    </row>
    <row r="430" spans="1:6" s="100" customFormat="1" ht="12.75">
      <c r="A430" s="90"/>
      <c r="B430" s="91"/>
      <c r="C430" s="92"/>
      <c r="D430" s="93"/>
      <c r="E430" s="163"/>
      <c r="F430" s="87"/>
    </row>
    <row r="431" spans="1:6" s="100" customFormat="1" ht="12.75">
      <c r="A431" s="90"/>
      <c r="B431" s="94" t="s">
        <v>224</v>
      </c>
      <c r="C431" s="92" t="s">
        <v>194</v>
      </c>
      <c r="D431" s="93" t="s">
        <v>194</v>
      </c>
      <c r="E431" s="163"/>
      <c r="F431" s="87"/>
    </row>
    <row r="432" spans="1:6" s="100" customFormat="1" ht="12.75">
      <c r="A432" s="85"/>
      <c r="B432" s="91" t="s">
        <v>225</v>
      </c>
      <c r="C432" s="92" t="s">
        <v>194</v>
      </c>
      <c r="D432" s="93" t="s">
        <v>194</v>
      </c>
      <c r="E432" s="163"/>
      <c r="F432" s="87"/>
    </row>
    <row r="433" spans="1:6" s="100" customFormat="1" ht="12.75">
      <c r="A433" s="90"/>
      <c r="B433" s="91" t="s">
        <v>226</v>
      </c>
      <c r="C433" s="92" t="s">
        <v>196</v>
      </c>
      <c r="D433" s="93">
        <v>1</v>
      </c>
      <c r="E433" s="163"/>
      <c r="F433" s="87">
        <f>D433*E433</f>
        <v>0</v>
      </c>
    </row>
    <row r="434" spans="1:6" s="100" customFormat="1" ht="12.75">
      <c r="A434" s="90"/>
      <c r="B434" s="91"/>
      <c r="C434" s="92"/>
      <c r="D434" s="93"/>
      <c r="E434" s="163"/>
      <c r="F434" s="87"/>
    </row>
    <row r="435" spans="1:6" s="100" customFormat="1" ht="28.5" customHeight="1">
      <c r="A435" s="90"/>
      <c r="B435" s="91" t="s">
        <v>227</v>
      </c>
      <c r="C435" s="92" t="s">
        <v>196</v>
      </c>
      <c r="D435" s="93">
        <v>2</v>
      </c>
      <c r="E435" s="163"/>
      <c r="F435" s="87">
        <f>D435*E435</f>
        <v>0</v>
      </c>
    </row>
    <row r="436" spans="1:6" s="100" customFormat="1" ht="12.75">
      <c r="A436" s="90"/>
      <c r="B436" s="91"/>
      <c r="C436" s="92"/>
      <c r="D436" s="93"/>
      <c r="E436" s="163"/>
      <c r="F436" s="87"/>
    </row>
    <row r="437" spans="1:6" s="100" customFormat="1" ht="25.5">
      <c r="A437" s="90"/>
      <c r="B437" s="91" t="s">
        <v>228</v>
      </c>
      <c r="C437" s="92" t="s">
        <v>196</v>
      </c>
      <c r="D437" s="93">
        <v>1</v>
      </c>
      <c r="E437" s="163"/>
      <c r="F437" s="87">
        <f>D437*E437</f>
        <v>0</v>
      </c>
    </row>
    <row r="438" spans="1:6" s="100" customFormat="1" ht="12.75">
      <c r="A438" s="90"/>
      <c r="B438" s="91"/>
      <c r="C438" s="92"/>
      <c r="D438" s="93"/>
      <c r="E438" s="163"/>
      <c r="F438" s="87"/>
    </row>
    <row r="439" spans="1:6" s="100" customFormat="1" ht="25.5">
      <c r="A439" s="90"/>
      <c r="B439" s="91" t="s">
        <v>229</v>
      </c>
      <c r="C439" s="92" t="s">
        <v>196</v>
      </c>
      <c r="D439" s="93">
        <v>1</v>
      </c>
      <c r="E439" s="163"/>
      <c r="F439" s="87">
        <f>D439*E439</f>
        <v>0</v>
      </c>
    </row>
    <row r="440" spans="1:6" s="100" customFormat="1" ht="12.75">
      <c r="A440" s="90"/>
      <c r="B440" s="91"/>
      <c r="C440" s="92"/>
      <c r="D440" s="93"/>
      <c r="E440" s="163"/>
      <c r="F440" s="87"/>
    </row>
    <row r="441" spans="1:6" s="100" customFormat="1" ht="12.75">
      <c r="A441" s="90"/>
      <c r="B441" s="91" t="s">
        <v>230</v>
      </c>
      <c r="C441" s="92" t="s">
        <v>196</v>
      </c>
      <c r="D441" s="93">
        <v>1</v>
      </c>
      <c r="E441" s="163"/>
      <c r="F441" s="87">
        <f>D441*E441</f>
        <v>0</v>
      </c>
    </row>
    <row r="442" spans="1:6" s="100" customFormat="1" ht="12.75">
      <c r="A442" s="90"/>
      <c r="B442" s="91"/>
      <c r="C442" s="92"/>
      <c r="D442" s="93"/>
      <c r="E442" s="163"/>
      <c r="F442" s="87"/>
    </row>
    <row r="443" spans="1:6" s="100" customFormat="1" ht="25.5">
      <c r="A443" s="90"/>
      <c r="B443" s="91" t="s">
        <v>231</v>
      </c>
      <c r="C443" s="92" t="s">
        <v>196</v>
      </c>
      <c r="D443" s="93">
        <v>1</v>
      </c>
      <c r="E443" s="163"/>
      <c r="F443" s="87">
        <f>D443*E443</f>
        <v>0</v>
      </c>
    </row>
    <row r="444" spans="1:6" s="100" customFormat="1" ht="12.75">
      <c r="A444" s="90"/>
      <c r="B444" s="91"/>
      <c r="C444" s="92"/>
      <c r="D444" s="93"/>
      <c r="E444" s="163"/>
      <c r="F444" s="87"/>
    </row>
    <row r="445" spans="1:6" s="100" customFormat="1" ht="25.5">
      <c r="A445" s="90"/>
      <c r="B445" s="91" t="s">
        <v>232</v>
      </c>
      <c r="C445" s="92" t="s">
        <v>196</v>
      </c>
      <c r="D445" s="93">
        <v>1</v>
      </c>
      <c r="E445" s="163"/>
      <c r="F445" s="87">
        <f>D445*E445</f>
        <v>0</v>
      </c>
    </row>
    <row r="446" spans="1:6" s="100" customFormat="1" ht="12.75">
      <c r="A446" s="90"/>
      <c r="B446" s="91"/>
      <c r="C446" s="92"/>
      <c r="D446" s="93"/>
      <c r="E446" s="163"/>
      <c r="F446" s="87"/>
    </row>
    <row r="447" spans="1:6" s="100" customFormat="1" ht="25.5">
      <c r="A447" s="90"/>
      <c r="B447" s="91" t="s">
        <v>233</v>
      </c>
      <c r="C447" s="92" t="s">
        <v>196</v>
      </c>
      <c r="D447" s="93">
        <v>1</v>
      </c>
      <c r="E447" s="163"/>
      <c r="F447" s="87">
        <f>D447*E447</f>
        <v>0</v>
      </c>
    </row>
    <row r="448" spans="1:6" s="100" customFormat="1" ht="12.75">
      <c r="A448" s="85"/>
      <c r="B448" s="95"/>
      <c r="C448" s="77"/>
      <c r="D448" s="78"/>
      <c r="E448" s="163"/>
      <c r="F448" s="87"/>
    </row>
    <row r="449" spans="1:6" s="100" customFormat="1" ht="12.75">
      <c r="A449" s="90"/>
      <c r="B449" s="94" t="s">
        <v>234</v>
      </c>
      <c r="C449" s="92" t="s">
        <v>194</v>
      </c>
      <c r="D449" s="93" t="s">
        <v>194</v>
      </c>
      <c r="E449" s="163"/>
      <c r="F449" s="87"/>
    </row>
    <row r="450" spans="1:6" s="100" customFormat="1" ht="30.75" customHeight="1">
      <c r="A450" s="90"/>
      <c r="B450" s="91" t="s">
        <v>235</v>
      </c>
      <c r="C450" s="92" t="s">
        <v>196</v>
      </c>
      <c r="D450" s="93">
        <v>2</v>
      </c>
      <c r="E450" s="163"/>
      <c r="F450" s="87">
        <f>D450*E450</f>
        <v>0</v>
      </c>
    </row>
    <row r="451" spans="1:6" s="100" customFormat="1" ht="12.75">
      <c r="A451" s="90"/>
      <c r="B451" s="91"/>
      <c r="C451" s="92"/>
      <c r="D451" s="93"/>
      <c r="E451" s="163"/>
      <c r="F451" s="87"/>
    </row>
    <row r="452" spans="1:6" s="100" customFormat="1" ht="38.25">
      <c r="A452" s="90"/>
      <c r="B452" s="91" t="s">
        <v>324</v>
      </c>
      <c r="C452" s="92" t="s">
        <v>196</v>
      </c>
      <c r="D452" s="93">
        <v>1</v>
      </c>
      <c r="E452" s="163"/>
      <c r="F452" s="87">
        <f>D452*E452</f>
        <v>0</v>
      </c>
    </row>
    <row r="453" spans="1:6" s="100" customFormat="1" ht="12.75">
      <c r="A453" s="90"/>
      <c r="B453" s="91"/>
      <c r="C453" s="92"/>
      <c r="D453" s="93"/>
      <c r="E453" s="163"/>
      <c r="F453" s="87"/>
    </row>
    <row r="454" spans="1:6" s="100" customFormat="1" ht="25.5">
      <c r="A454" s="90"/>
      <c r="B454" s="91" t="s">
        <v>322</v>
      </c>
      <c r="C454" s="92" t="s">
        <v>196</v>
      </c>
      <c r="D454" s="93">
        <v>2</v>
      </c>
      <c r="E454" s="163"/>
      <c r="F454" s="87">
        <f>D454*E454</f>
        <v>0</v>
      </c>
    </row>
    <row r="455" spans="1:6" s="100" customFormat="1" ht="12.75">
      <c r="A455" s="90"/>
      <c r="B455" s="91"/>
      <c r="C455" s="92"/>
      <c r="D455" s="93"/>
      <c r="E455" s="163"/>
      <c r="F455" s="87"/>
    </row>
    <row r="456" spans="1:6" s="100" customFormat="1" ht="25.5">
      <c r="A456" s="90"/>
      <c r="B456" s="91" t="s">
        <v>236</v>
      </c>
      <c r="C456" s="92" t="s">
        <v>196</v>
      </c>
      <c r="D456" s="93">
        <v>1</v>
      </c>
      <c r="E456" s="163"/>
      <c r="F456" s="87">
        <f>D456*E456</f>
        <v>0</v>
      </c>
    </row>
    <row r="457" spans="1:6" s="100" customFormat="1" ht="12.75">
      <c r="A457" s="90"/>
      <c r="B457" s="91"/>
      <c r="C457" s="92"/>
      <c r="D457" s="93"/>
      <c r="E457" s="163"/>
      <c r="F457" s="87"/>
    </row>
    <row r="458" spans="1:6" s="100" customFormat="1" ht="12.75">
      <c r="A458" s="90"/>
      <c r="B458" s="91" t="s">
        <v>237</v>
      </c>
      <c r="C458" s="92" t="s">
        <v>196</v>
      </c>
      <c r="D458" s="93">
        <v>3</v>
      </c>
      <c r="E458" s="163"/>
      <c r="F458" s="87">
        <f>D458*E458</f>
        <v>0</v>
      </c>
    </row>
    <row r="459" spans="1:6" s="100" customFormat="1" ht="12.75">
      <c r="A459" s="85"/>
      <c r="B459" s="95"/>
      <c r="C459" s="77"/>
      <c r="D459" s="78"/>
      <c r="E459" s="163"/>
      <c r="F459" s="87"/>
    </row>
    <row r="460" spans="1:6" s="100" customFormat="1" ht="25.5">
      <c r="A460" s="85"/>
      <c r="B460" s="95" t="s">
        <v>238</v>
      </c>
      <c r="C460" s="92" t="s">
        <v>196</v>
      </c>
      <c r="D460" s="93">
        <v>2</v>
      </c>
      <c r="E460" s="163"/>
      <c r="F460" s="87">
        <f>D460*E460</f>
        <v>0</v>
      </c>
    </row>
    <row r="461" spans="1:6" s="100" customFormat="1" ht="12.75">
      <c r="A461" s="85"/>
      <c r="B461" s="95"/>
      <c r="C461" s="77"/>
      <c r="D461" s="78"/>
      <c r="E461" s="163"/>
      <c r="F461" s="87"/>
    </row>
    <row r="462" spans="1:6" s="100" customFormat="1" ht="12.75">
      <c r="A462" s="85"/>
      <c r="B462" s="95" t="s">
        <v>239</v>
      </c>
      <c r="C462" s="77" t="s">
        <v>196</v>
      </c>
      <c r="D462" s="78">
        <v>3</v>
      </c>
      <c r="E462" s="163"/>
      <c r="F462" s="87">
        <f>D462*E462</f>
        <v>0</v>
      </c>
    </row>
    <row r="463" spans="1:6" s="100" customFormat="1" ht="12.75">
      <c r="A463" s="85"/>
      <c r="B463" s="95"/>
      <c r="C463" s="77"/>
      <c r="D463" s="78"/>
      <c r="E463" s="163"/>
      <c r="F463" s="87"/>
    </row>
    <row r="464" spans="1:6" s="100" customFormat="1" ht="25.5">
      <c r="A464" s="85"/>
      <c r="B464" s="91" t="s">
        <v>240</v>
      </c>
      <c r="C464" s="92" t="s">
        <v>196</v>
      </c>
      <c r="D464" s="93">
        <v>2</v>
      </c>
      <c r="E464" s="163"/>
      <c r="F464" s="87">
        <f>D464*E464</f>
        <v>0</v>
      </c>
    </row>
    <row r="465" spans="1:6" s="100" customFormat="1" ht="12.75">
      <c r="A465" s="85"/>
      <c r="B465" s="91"/>
      <c r="C465" s="92"/>
      <c r="D465" s="93"/>
      <c r="E465" s="163"/>
      <c r="F465" s="87"/>
    </row>
    <row r="466" spans="1:6" s="100" customFormat="1" ht="25.5">
      <c r="A466" s="85"/>
      <c r="B466" s="91" t="s">
        <v>241</v>
      </c>
      <c r="C466" s="96" t="s">
        <v>196</v>
      </c>
      <c r="D466" s="97">
        <v>1</v>
      </c>
      <c r="E466" s="163"/>
      <c r="F466" s="87">
        <f>D466*E466</f>
        <v>0</v>
      </c>
    </row>
    <row r="467" spans="1:6" s="100" customFormat="1" ht="12.75">
      <c r="A467" s="85"/>
      <c r="B467" s="95"/>
      <c r="C467" s="77"/>
      <c r="D467" s="78"/>
      <c r="E467" s="163"/>
      <c r="F467" s="87"/>
    </row>
    <row r="468" spans="1:6" s="103" customFormat="1" ht="14.25" customHeight="1">
      <c r="A468" s="99"/>
      <c r="B468" s="94" t="s">
        <v>242</v>
      </c>
      <c r="C468" s="92"/>
      <c r="D468" s="93"/>
      <c r="E468" s="163"/>
      <c r="F468" s="87"/>
    </row>
    <row r="469" spans="1:6" s="103" customFormat="1" ht="12.75">
      <c r="A469" s="98"/>
      <c r="B469" s="91" t="s">
        <v>243</v>
      </c>
      <c r="C469" s="92" t="s">
        <v>194</v>
      </c>
      <c r="D469" s="93" t="s">
        <v>194</v>
      </c>
      <c r="E469" s="163"/>
      <c r="F469" s="87"/>
    </row>
    <row r="470" spans="1:6" s="103" customFormat="1" ht="38.25">
      <c r="A470" s="98"/>
      <c r="B470" s="91" t="s">
        <v>306</v>
      </c>
      <c r="C470" s="92" t="s">
        <v>36</v>
      </c>
      <c r="D470" s="93">
        <v>1</v>
      </c>
      <c r="E470" s="163"/>
      <c r="F470" s="87">
        <f>D470*E470</f>
        <v>0</v>
      </c>
    </row>
    <row r="471" spans="1:6" s="103" customFormat="1" ht="12.75">
      <c r="A471" s="98"/>
      <c r="B471" s="91"/>
      <c r="C471" s="92"/>
      <c r="D471" s="93"/>
      <c r="E471" s="163"/>
      <c r="F471" s="87"/>
    </row>
    <row r="472" spans="1:6" s="103" customFormat="1" ht="25.5">
      <c r="A472" s="99"/>
      <c r="B472" s="91" t="s">
        <v>244</v>
      </c>
      <c r="C472" s="92" t="s">
        <v>117</v>
      </c>
      <c r="D472" s="93">
        <v>40</v>
      </c>
      <c r="E472" s="163"/>
      <c r="F472" s="87">
        <f>D472*E472</f>
        <v>0</v>
      </c>
    </row>
    <row r="473" spans="1:6" s="103" customFormat="1" ht="12.75">
      <c r="A473" s="99"/>
      <c r="B473" s="91"/>
      <c r="C473" s="92"/>
      <c r="D473" s="93"/>
      <c r="E473" s="163"/>
      <c r="F473" s="87"/>
    </row>
    <row r="474" spans="1:6" s="103" customFormat="1" ht="38.25">
      <c r="A474" s="99"/>
      <c r="B474" s="91" t="s">
        <v>307</v>
      </c>
      <c r="C474" s="92" t="s">
        <v>196</v>
      </c>
      <c r="D474" s="93">
        <v>1</v>
      </c>
      <c r="E474" s="163"/>
      <c r="F474" s="87">
        <f>D474*E474</f>
        <v>0</v>
      </c>
    </row>
    <row r="475" spans="1:6" s="103" customFormat="1" ht="12.75">
      <c r="A475" s="99"/>
      <c r="B475" s="91"/>
      <c r="C475" s="92"/>
      <c r="D475" s="93"/>
      <c r="E475" s="163"/>
      <c r="F475" s="87"/>
    </row>
    <row r="476" spans="1:6" s="103" customFormat="1" ht="25.5">
      <c r="A476" s="99"/>
      <c r="B476" s="91" t="s">
        <v>245</v>
      </c>
      <c r="C476" s="92" t="s">
        <v>196</v>
      </c>
      <c r="D476" s="93">
        <v>1</v>
      </c>
      <c r="E476" s="163"/>
      <c r="F476" s="87">
        <f>D476*E476</f>
        <v>0</v>
      </c>
    </row>
    <row r="477" spans="1:6" s="103" customFormat="1" ht="12.75">
      <c r="A477" s="99"/>
      <c r="B477" s="91"/>
      <c r="C477" s="92"/>
      <c r="D477" s="93"/>
      <c r="E477" s="163"/>
      <c r="F477" s="87"/>
    </row>
    <row r="478" spans="1:6" s="103" customFormat="1" ht="38.25">
      <c r="A478" s="99"/>
      <c r="B478" s="91" t="s">
        <v>308</v>
      </c>
      <c r="C478" s="92" t="s">
        <v>117</v>
      </c>
      <c r="D478" s="93">
        <v>55</v>
      </c>
      <c r="E478" s="163"/>
      <c r="F478" s="87">
        <f>D478*E478</f>
        <v>0</v>
      </c>
    </row>
    <row r="479" spans="1:6" s="103" customFormat="1" ht="12.75">
      <c r="A479" s="99"/>
      <c r="B479" s="91"/>
      <c r="C479" s="92"/>
      <c r="D479" s="93"/>
      <c r="E479" s="163"/>
      <c r="F479" s="87"/>
    </row>
    <row r="480" spans="1:6" s="103" customFormat="1" ht="12.75">
      <c r="A480" s="99"/>
      <c r="B480" s="91" t="s">
        <v>246</v>
      </c>
      <c r="C480" s="92" t="s">
        <v>117</v>
      </c>
      <c r="D480" s="93">
        <v>10</v>
      </c>
      <c r="E480" s="163"/>
      <c r="F480" s="87">
        <f>D480*E480</f>
        <v>0</v>
      </c>
    </row>
    <row r="481" spans="1:6" s="103" customFormat="1" ht="12.75">
      <c r="A481" s="99"/>
      <c r="B481" s="91" t="s">
        <v>309</v>
      </c>
      <c r="C481" s="92"/>
      <c r="D481" s="93" t="s">
        <v>194</v>
      </c>
      <c r="E481" s="163"/>
      <c r="F481" s="87"/>
    </row>
    <row r="482" spans="1:6" s="103" customFormat="1" ht="12.75">
      <c r="A482" s="99"/>
      <c r="B482" s="91"/>
      <c r="C482" s="92"/>
      <c r="D482" s="93"/>
      <c r="E482" s="163"/>
      <c r="F482" s="87"/>
    </row>
    <row r="483" spans="1:6" s="103" customFormat="1" ht="102">
      <c r="A483" s="99"/>
      <c r="B483" s="91" t="s">
        <v>247</v>
      </c>
      <c r="C483" s="92" t="s">
        <v>30</v>
      </c>
      <c r="D483" s="93">
        <v>25</v>
      </c>
      <c r="E483" s="163"/>
      <c r="F483" s="87">
        <f>D483*E483</f>
        <v>0</v>
      </c>
    </row>
    <row r="484" spans="1:6" s="103" customFormat="1" ht="12.75">
      <c r="A484" s="99"/>
      <c r="B484" s="91"/>
      <c r="C484" s="92"/>
      <c r="D484" s="93"/>
      <c r="E484" s="163"/>
      <c r="F484" s="87"/>
    </row>
    <row r="485" spans="1:6" s="103" customFormat="1" ht="63.75">
      <c r="A485" s="99"/>
      <c r="B485" s="91" t="s">
        <v>248</v>
      </c>
      <c r="C485" s="92" t="s">
        <v>196</v>
      </c>
      <c r="D485" s="93">
        <v>1</v>
      </c>
      <c r="E485" s="163"/>
      <c r="F485" s="87">
        <f>D485*E485</f>
        <v>0</v>
      </c>
    </row>
    <row r="486" spans="1:6" s="103" customFormat="1" ht="12.75">
      <c r="A486" s="99"/>
      <c r="B486" s="91"/>
      <c r="C486" s="92"/>
      <c r="D486" s="93"/>
      <c r="E486" s="163"/>
      <c r="F486" s="87"/>
    </row>
    <row r="487" spans="1:6" s="103" customFormat="1" ht="17.25" customHeight="1">
      <c r="A487" s="99"/>
      <c r="B487" s="91" t="s">
        <v>310</v>
      </c>
      <c r="C487" s="92" t="s">
        <v>196</v>
      </c>
      <c r="D487" s="93">
        <v>1</v>
      </c>
      <c r="E487" s="163"/>
      <c r="F487" s="87">
        <f>D487*E487</f>
        <v>0</v>
      </c>
    </row>
    <row r="488" spans="1:6" s="103" customFormat="1" ht="12.75">
      <c r="A488" s="98"/>
      <c r="B488" s="95"/>
      <c r="C488" s="77"/>
      <c r="D488" s="78"/>
      <c r="E488" s="163"/>
      <c r="F488" s="87"/>
    </row>
    <row r="489" spans="1:6" s="103" customFormat="1" ht="12.75">
      <c r="A489" s="99"/>
      <c r="B489" s="94" t="s">
        <v>249</v>
      </c>
      <c r="C489" s="92"/>
      <c r="D489" s="93"/>
      <c r="E489" s="163"/>
      <c r="F489" s="87"/>
    </row>
    <row r="490" spans="1:6" s="100" customFormat="1" ht="25.5">
      <c r="A490" s="90"/>
      <c r="B490" s="91" t="s">
        <v>250</v>
      </c>
      <c r="C490" s="92" t="s">
        <v>196</v>
      </c>
      <c r="D490" s="93">
        <v>8</v>
      </c>
      <c r="E490" s="163"/>
      <c r="F490" s="87">
        <f>D490*E490</f>
        <v>0</v>
      </c>
    </row>
    <row r="491" spans="1:6" s="100" customFormat="1" ht="12.75">
      <c r="A491" s="90"/>
      <c r="B491" s="91"/>
      <c r="C491" s="92"/>
      <c r="D491" s="93"/>
      <c r="E491" s="163"/>
      <c r="F491" s="87"/>
    </row>
    <row r="492" spans="1:6" s="100" customFormat="1" ht="12.75">
      <c r="A492" s="90"/>
      <c r="B492" s="91" t="s">
        <v>251</v>
      </c>
      <c r="C492" s="92" t="s">
        <v>196</v>
      </c>
      <c r="D492" s="93">
        <v>1</v>
      </c>
      <c r="E492" s="163"/>
      <c r="F492" s="87">
        <f>D492*E492</f>
        <v>0</v>
      </c>
    </row>
    <row r="493" spans="1:6" s="100" customFormat="1" ht="12.75">
      <c r="A493" s="90"/>
      <c r="B493" s="91"/>
      <c r="C493" s="92"/>
      <c r="D493" s="93"/>
      <c r="E493" s="163"/>
      <c r="F493" s="87"/>
    </row>
    <row r="494" spans="1:6" s="100" customFormat="1" ht="12.75">
      <c r="A494" s="90"/>
      <c r="B494" s="91" t="s">
        <v>252</v>
      </c>
      <c r="C494" s="92" t="s">
        <v>253</v>
      </c>
      <c r="D494" s="93">
        <v>5</v>
      </c>
      <c r="E494" s="163"/>
      <c r="F494" s="87">
        <f>D494*E494</f>
        <v>0</v>
      </c>
    </row>
    <row r="495" spans="1:6" s="100" customFormat="1" ht="12.75">
      <c r="A495" s="90"/>
      <c r="B495" s="91"/>
      <c r="C495" s="92"/>
      <c r="D495" s="93"/>
      <c r="E495" s="163"/>
      <c r="F495" s="87"/>
    </row>
    <row r="496" spans="1:6" s="100" customFormat="1" ht="12.75">
      <c r="A496" s="90"/>
      <c r="B496" s="91" t="s">
        <v>254</v>
      </c>
      <c r="C496" s="92" t="s">
        <v>253</v>
      </c>
      <c r="D496" s="93">
        <v>10</v>
      </c>
      <c r="E496" s="163"/>
      <c r="F496" s="87">
        <f>D496*E496</f>
        <v>0</v>
      </c>
    </row>
    <row r="497" spans="1:6" s="100" customFormat="1" ht="12.75">
      <c r="A497" s="90"/>
      <c r="B497" s="91"/>
      <c r="C497" s="92"/>
      <c r="D497" s="93"/>
      <c r="E497" s="163"/>
      <c r="F497" s="87"/>
    </row>
    <row r="498" spans="1:6" s="100" customFormat="1" ht="12.75">
      <c r="A498" s="90"/>
      <c r="B498" s="91" t="s">
        <v>255</v>
      </c>
      <c r="C498" s="92" t="s">
        <v>196</v>
      </c>
      <c r="D498" s="93">
        <v>1</v>
      </c>
      <c r="E498" s="163"/>
      <c r="F498" s="87">
        <f>D498*E498</f>
        <v>0</v>
      </c>
    </row>
    <row r="499" spans="1:6" s="100" customFormat="1" ht="12.75">
      <c r="A499" s="90"/>
      <c r="B499" s="91"/>
      <c r="C499" s="92"/>
      <c r="D499" s="93"/>
      <c r="E499" s="163"/>
      <c r="F499" s="87"/>
    </row>
    <row r="500" spans="1:6" s="100" customFormat="1" ht="12.75">
      <c r="A500" s="90"/>
      <c r="B500" s="91" t="s">
        <v>256</v>
      </c>
      <c r="C500" s="92" t="s">
        <v>253</v>
      </c>
      <c r="D500" s="93">
        <v>6</v>
      </c>
      <c r="E500" s="163"/>
      <c r="F500" s="87">
        <f>D500*E500</f>
        <v>0</v>
      </c>
    </row>
    <row r="501" spans="1:6" s="100" customFormat="1" ht="12.75">
      <c r="A501" s="90"/>
      <c r="B501" s="91"/>
      <c r="C501" s="92"/>
      <c r="D501" s="93"/>
      <c r="E501" s="163"/>
      <c r="F501" s="87"/>
    </row>
    <row r="502" spans="1:6" s="100" customFormat="1" ht="12.75">
      <c r="A502" s="90"/>
      <c r="B502" s="91" t="s">
        <v>257</v>
      </c>
      <c r="C502" s="92" t="s">
        <v>253</v>
      </c>
      <c r="D502" s="93">
        <v>2</v>
      </c>
      <c r="E502" s="163"/>
      <c r="F502" s="87">
        <f>D502*E502</f>
        <v>0</v>
      </c>
    </row>
    <row r="503" spans="1:6" s="100" customFormat="1" ht="12.75">
      <c r="A503" s="90"/>
      <c r="B503" s="91"/>
      <c r="C503" s="92"/>
      <c r="D503" s="93"/>
      <c r="E503" s="163"/>
      <c r="F503" s="87"/>
    </row>
    <row r="504" spans="1:6" s="100" customFormat="1" ht="12.75">
      <c r="A504" s="90"/>
      <c r="B504" s="91" t="s">
        <v>258</v>
      </c>
      <c r="C504" s="92" t="s">
        <v>117</v>
      </c>
      <c r="D504" s="93">
        <v>25</v>
      </c>
      <c r="E504" s="163"/>
      <c r="F504" s="87">
        <f>D504*E504</f>
        <v>0</v>
      </c>
    </row>
    <row r="505" spans="1:6" s="100" customFormat="1" ht="12.75">
      <c r="A505" s="90"/>
      <c r="B505" s="91"/>
      <c r="C505" s="92"/>
      <c r="D505" s="93"/>
      <c r="E505" s="163"/>
      <c r="F505" s="87"/>
    </row>
    <row r="506" spans="1:6" s="100" customFormat="1" ht="12.75">
      <c r="A506" s="90"/>
      <c r="B506" s="91" t="s">
        <v>259</v>
      </c>
      <c r="C506" s="92" t="s">
        <v>117</v>
      </c>
      <c r="D506" s="93">
        <v>16</v>
      </c>
      <c r="E506" s="163"/>
      <c r="F506" s="87">
        <f>D506*E506</f>
        <v>0</v>
      </c>
    </row>
    <row r="507" spans="1:6" s="100" customFormat="1" ht="12.75">
      <c r="A507" s="90"/>
      <c r="B507" s="91"/>
      <c r="C507" s="92"/>
      <c r="D507" s="93"/>
      <c r="E507" s="163"/>
      <c r="F507" s="87"/>
    </row>
    <row r="508" spans="1:6" s="100" customFormat="1" ht="12.75">
      <c r="A508" s="90"/>
      <c r="B508" s="91" t="s">
        <v>260</v>
      </c>
      <c r="C508" s="92" t="s">
        <v>117</v>
      </c>
      <c r="D508" s="93">
        <v>60</v>
      </c>
      <c r="E508" s="163"/>
      <c r="F508" s="87">
        <f>D508*E508</f>
        <v>0</v>
      </c>
    </row>
    <row r="509" spans="1:6" s="100" customFormat="1" ht="12.75">
      <c r="A509" s="90"/>
      <c r="B509" s="91"/>
      <c r="C509" s="92"/>
      <c r="D509" s="93"/>
      <c r="E509" s="163"/>
      <c r="F509" s="87"/>
    </row>
    <row r="510" spans="1:6" s="100" customFormat="1" ht="12.75">
      <c r="A510" s="90"/>
      <c r="B510" s="91" t="s">
        <v>261</v>
      </c>
      <c r="C510" s="92" t="s">
        <v>117</v>
      </c>
      <c r="D510" s="93">
        <v>80</v>
      </c>
      <c r="E510" s="163"/>
      <c r="F510" s="87">
        <f>D510*E510</f>
        <v>0</v>
      </c>
    </row>
    <row r="511" spans="1:6" s="100" customFormat="1" ht="12.75">
      <c r="A511" s="90"/>
      <c r="B511" s="91"/>
      <c r="C511" s="92"/>
      <c r="D511" s="93"/>
      <c r="E511" s="163"/>
      <c r="F511" s="87"/>
    </row>
    <row r="512" spans="1:6" s="100" customFormat="1" ht="12.75">
      <c r="A512" s="90"/>
      <c r="B512" s="91" t="s">
        <v>262</v>
      </c>
      <c r="C512" s="92" t="s">
        <v>117</v>
      </c>
      <c r="D512" s="93">
        <v>50</v>
      </c>
      <c r="E512" s="163"/>
      <c r="F512" s="87">
        <f>D512*E512</f>
        <v>0</v>
      </c>
    </row>
    <row r="513" spans="1:6" s="100" customFormat="1" ht="12.75">
      <c r="A513" s="90"/>
      <c r="B513" s="91"/>
      <c r="C513" s="92"/>
      <c r="D513" s="93"/>
      <c r="E513" s="163"/>
      <c r="F513" s="87"/>
    </row>
    <row r="514" spans="1:6" s="100" customFormat="1" ht="12.75">
      <c r="A514" s="90"/>
      <c r="B514" s="91" t="s">
        <v>263</v>
      </c>
      <c r="C514" s="92" t="s">
        <v>117</v>
      </c>
      <c r="D514" s="93">
        <v>40</v>
      </c>
      <c r="E514" s="163"/>
      <c r="F514" s="87">
        <f>D514*E514</f>
        <v>0</v>
      </c>
    </row>
    <row r="515" spans="1:6" s="100" customFormat="1" ht="12.75">
      <c r="A515" s="90"/>
      <c r="B515" s="91"/>
      <c r="C515" s="92"/>
      <c r="D515" s="93"/>
      <c r="E515" s="163"/>
      <c r="F515" s="87"/>
    </row>
    <row r="516" spans="1:6" s="100" customFormat="1" ht="12.75">
      <c r="A516" s="90"/>
      <c r="B516" s="91" t="s">
        <v>264</v>
      </c>
      <c r="C516" s="92" t="s">
        <v>117</v>
      </c>
      <c r="D516" s="93">
        <v>25</v>
      </c>
      <c r="E516" s="163"/>
      <c r="F516" s="87">
        <f>D516*E516</f>
        <v>0</v>
      </c>
    </row>
    <row r="517" spans="1:6" s="100" customFormat="1" ht="12.75">
      <c r="A517" s="90"/>
      <c r="B517" s="91"/>
      <c r="C517" s="92"/>
      <c r="D517" s="93"/>
      <c r="E517" s="163"/>
      <c r="F517" s="87"/>
    </row>
    <row r="518" spans="1:6" s="100" customFormat="1" ht="12.75">
      <c r="A518" s="90"/>
      <c r="B518" s="91" t="s">
        <v>265</v>
      </c>
      <c r="C518" s="92" t="s">
        <v>117</v>
      </c>
      <c r="D518" s="93">
        <v>12</v>
      </c>
      <c r="E518" s="163"/>
      <c r="F518" s="87">
        <f>D518*E518</f>
        <v>0</v>
      </c>
    </row>
    <row r="519" spans="1:6" s="100" customFormat="1" ht="12.75">
      <c r="A519" s="90"/>
      <c r="B519" s="91"/>
      <c r="C519" s="92"/>
      <c r="D519" s="93"/>
      <c r="E519" s="163"/>
      <c r="F519" s="87"/>
    </row>
    <row r="520" spans="1:6" s="100" customFormat="1" ht="12.75">
      <c r="A520" s="90"/>
      <c r="B520" s="91" t="s">
        <v>266</v>
      </c>
      <c r="C520" s="92" t="s">
        <v>117</v>
      </c>
      <c r="D520" s="93">
        <v>6</v>
      </c>
      <c r="E520" s="163"/>
      <c r="F520" s="87">
        <f>D520*E520</f>
        <v>0</v>
      </c>
    </row>
    <row r="521" spans="1:6" s="100" customFormat="1" ht="12.75">
      <c r="A521" s="90"/>
      <c r="B521" s="91"/>
      <c r="C521" s="92"/>
      <c r="D521" s="93"/>
      <c r="E521" s="163"/>
      <c r="F521" s="87"/>
    </row>
    <row r="522" spans="1:6" s="100" customFormat="1" ht="12.75">
      <c r="A522" s="90"/>
      <c r="B522" s="91" t="s">
        <v>267</v>
      </c>
      <c r="C522" s="92" t="s">
        <v>117</v>
      </c>
      <c r="D522" s="93">
        <v>40</v>
      </c>
      <c r="E522" s="163"/>
      <c r="F522" s="87">
        <f>D522*E522</f>
        <v>0</v>
      </c>
    </row>
    <row r="523" spans="1:6" s="100" customFormat="1" ht="12.75">
      <c r="A523" s="90"/>
      <c r="B523" s="91"/>
      <c r="C523" s="92"/>
      <c r="D523" s="93"/>
      <c r="E523" s="163"/>
      <c r="F523" s="87"/>
    </row>
    <row r="524" spans="1:6" s="100" customFormat="1" ht="12.75">
      <c r="A524" s="90"/>
      <c r="B524" s="91" t="s">
        <v>311</v>
      </c>
      <c r="C524" s="92" t="s">
        <v>117</v>
      </c>
      <c r="D524" s="93">
        <v>40</v>
      </c>
      <c r="E524" s="163"/>
      <c r="F524" s="87">
        <f>D524*E524</f>
        <v>0</v>
      </c>
    </row>
    <row r="525" spans="1:6" s="100" customFormat="1" ht="12.75">
      <c r="A525" s="90"/>
      <c r="B525" s="91"/>
      <c r="C525" s="92"/>
      <c r="D525" s="93"/>
      <c r="E525" s="163"/>
      <c r="F525" s="87"/>
    </row>
    <row r="526" spans="1:6" s="100" customFormat="1" ht="12.75">
      <c r="A526" s="90"/>
      <c r="B526" s="91" t="s">
        <v>268</v>
      </c>
      <c r="C526" s="92" t="s">
        <v>117</v>
      </c>
      <c r="D526" s="93">
        <v>6</v>
      </c>
      <c r="E526" s="163"/>
      <c r="F526" s="87">
        <f>D526*E526</f>
        <v>0</v>
      </c>
    </row>
    <row r="527" spans="1:6" s="100" customFormat="1" ht="12.75">
      <c r="A527" s="90"/>
      <c r="B527" s="91"/>
      <c r="C527" s="92"/>
      <c r="D527" s="93"/>
      <c r="E527" s="163"/>
      <c r="F527" s="87"/>
    </row>
    <row r="528" spans="1:6" s="100" customFormat="1" ht="12.75">
      <c r="A528" s="90"/>
      <c r="B528" s="91" t="s">
        <v>269</v>
      </c>
      <c r="C528" s="92" t="s">
        <v>117</v>
      </c>
      <c r="D528" s="93">
        <v>12</v>
      </c>
      <c r="E528" s="163"/>
      <c r="F528" s="87">
        <f>D528*E528</f>
        <v>0</v>
      </c>
    </row>
    <row r="529" spans="1:6" s="100" customFormat="1" ht="12.75">
      <c r="A529" s="90"/>
      <c r="B529" s="91"/>
      <c r="C529" s="92"/>
      <c r="D529" s="93"/>
      <c r="E529" s="163"/>
      <c r="F529" s="87"/>
    </row>
    <row r="530" spans="1:6" s="100" customFormat="1" ht="12.75">
      <c r="A530" s="90"/>
      <c r="B530" s="91" t="s">
        <v>270</v>
      </c>
      <c r="C530" s="92" t="s">
        <v>196</v>
      </c>
      <c r="D530" s="93">
        <v>1</v>
      </c>
      <c r="E530" s="163"/>
      <c r="F530" s="87">
        <f>D530*E530</f>
        <v>0</v>
      </c>
    </row>
    <row r="531" spans="1:6" s="100" customFormat="1" ht="12.75">
      <c r="A531" s="90"/>
      <c r="B531" s="91"/>
      <c r="C531" s="92"/>
      <c r="D531" s="93"/>
      <c r="E531" s="163"/>
      <c r="F531" s="87"/>
    </row>
    <row r="532" spans="1:6" s="100" customFormat="1" ht="12.75">
      <c r="A532" s="90"/>
      <c r="B532" s="91" t="s">
        <v>271</v>
      </c>
      <c r="C532" s="92" t="s">
        <v>196</v>
      </c>
      <c r="D532" s="93">
        <v>2</v>
      </c>
      <c r="E532" s="163"/>
      <c r="F532" s="87">
        <f>D532*E532</f>
        <v>0</v>
      </c>
    </row>
    <row r="533" spans="1:6" s="100" customFormat="1" ht="12.75">
      <c r="A533" s="90"/>
      <c r="B533" s="91"/>
      <c r="C533" s="92"/>
      <c r="D533" s="93"/>
      <c r="E533" s="163"/>
      <c r="F533" s="87"/>
    </row>
    <row r="534" spans="1:6" s="100" customFormat="1" ht="12.75">
      <c r="A534" s="90"/>
      <c r="B534" s="91" t="s">
        <v>272</v>
      </c>
      <c r="C534" s="92" t="s">
        <v>117</v>
      </c>
      <c r="D534" s="93">
        <v>50</v>
      </c>
      <c r="E534" s="163"/>
      <c r="F534" s="87">
        <f>D534*E534</f>
        <v>0</v>
      </c>
    </row>
    <row r="535" spans="1:6" s="100" customFormat="1" ht="12.75">
      <c r="A535" s="90"/>
      <c r="B535" s="91"/>
      <c r="C535" s="92"/>
      <c r="D535" s="93"/>
      <c r="E535" s="163"/>
      <c r="F535" s="87"/>
    </row>
    <row r="536" spans="1:6" s="100" customFormat="1" ht="12.75">
      <c r="A536" s="90"/>
      <c r="B536" s="91" t="s">
        <v>273</v>
      </c>
      <c r="C536" s="92" t="s">
        <v>117</v>
      </c>
      <c r="D536" s="93">
        <v>40</v>
      </c>
      <c r="E536" s="163"/>
      <c r="F536" s="87">
        <f>D536*E536</f>
        <v>0</v>
      </c>
    </row>
    <row r="537" spans="1:6" s="100" customFormat="1" ht="12.75">
      <c r="A537" s="90"/>
      <c r="B537" s="91"/>
      <c r="C537" s="92"/>
      <c r="D537" s="93"/>
      <c r="E537" s="163"/>
      <c r="F537" s="87"/>
    </row>
    <row r="538" spans="1:6" s="100" customFormat="1" ht="12.75">
      <c r="A538" s="90"/>
      <c r="B538" s="91" t="s">
        <v>274</v>
      </c>
      <c r="C538" s="92" t="s">
        <v>253</v>
      </c>
      <c r="D538" s="93">
        <v>8</v>
      </c>
      <c r="E538" s="163"/>
      <c r="F538" s="87">
        <f>D538*E538</f>
        <v>0</v>
      </c>
    </row>
    <row r="539" spans="1:6" s="100" customFormat="1" ht="12.75">
      <c r="A539" s="90"/>
      <c r="B539" s="91"/>
      <c r="C539" s="92"/>
      <c r="D539" s="93"/>
      <c r="E539" s="163"/>
      <c r="F539" s="87"/>
    </row>
    <row r="540" spans="1:6" s="100" customFormat="1" ht="12.75">
      <c r="A540" s="90"/>
      <c r="B540" s="91" t="s">
        <v>275</v>
      </c>
      <c r="C540" s="92" t="s">
        <v>253</v>
      </c>
      <c r="D540" s="93">
        <v>4</v>
      </c>
      <c r="E540" s="163"/>
      <c r="F540" s="87">
        <f>D540*E540</f>
        <v>0</v>
      </c>
    </row>
    <row r="541" spans="1:6" s="100" customFormat="1" ht="12.75">
      <c r="A541" s="90"/>
      <c r="B541" s="91"/>
      <c r="C541" s="92"/>
      <c r="D541" s="93"/>
      <c r="E541" s="163"/>
      <c r="F541" s="87"/>
    </row>
    <row r="542" spans="1:6" s="100" customFormat="1" ht="12.75">
      <c r="A542" s="90"/>
      <c r="B542" s="91" t="s">
        <v>276</v>
      </c>
      <c r="C542" s="92" t="s">
        <v>253</v>
      </c>
      <c r="D542" s="93">
        <v>5</v>
      </c>
      <c r="E542" s="163"/>
      <c r="F542" s="87">
        <f>D542*E542</f>
        <v>0</v>
      </c>
    </row>
    <row r="543" spans="1:6" s="100" customFormat="1" ht="12.75">
      <c r="A543" s="90"/>
      <c r="B543" s="91"/>
      <c r="C543" s="92"/>
      <c r="D543" s="93"/>
      <c r="E543" s="163"/>
      <c r="F543" s="87"/>
    </row>
    <row r="544" spans="1:6" s="100" customFormat="1" ht="25.5">
      <c r="A544" s="90"/>
      <c r="B544" s="91" t="s">
        <v>277</v>
      </c>
      <c r="C544" s="92" t="s">
        <v>253</v>
      </c>
      <c r="D544" s="93">
        <v>5</v>
      </c>
      <c r="E544" s="163"/>
      <c r="F544" s="87">
        <f>D544*E544</f>
        <v>0</v>
      </c>
    </row>
    <row r="545" spans="1:6" s="100" customFormat="1" ht="12.75">
      <c r="A545" s="90"/>
      <c r="B545" s="91"/>
      <c r="C545" s="92"/>
      <c r="D545" s="93"/>
      <c r="E545" s="163"/>
      <c r="F545" s="87"/>
    </row>
    <row r="546" spans="1:6" s="100" customFormat="1" ht="25.5">
      <c r="A546" s="90"/>
      <c r="B546" s="91" t="s">
        <v>278</v>
      </c>
      <c r="C546" s="92" t="s">
        <v>253</v>
      </c>
      <c r="D546" s="93">
        <v>20</v>
      </c>
      <c r="E546" s="163"/>
      <c r="F546" s="87">
        <f>D546*E546</f>
        <v>0</v>
      </c>
    </row>
    <row r="547" spans="1:6" s="100" customFormat="1" ht="12.75">
      <c r="A547" s="90"/>
      <c r="B547" s="91"/>
      <c r="C547" s="92"/>
      <c r="D547" s="93"/>
      <c r="E547" s="163"/>
      <c r="F547" s="87"/>
    </row>
    <row r="548" spans="1:6" s="100" customFormat="1" ht="25.5">
      <c r="A548" s="90"/>
      <c r="B548" s="91" t="s">
        <v>279</v>
      </c>
      <c r="C548" s="92" t="s">
        <v>253</v>
      </c>
      <c r="D548" s="93">
        <v>15</v>
      </c>
      <c r="E548" s="163"/>
      <c r="F548" s="87">
        <f>D548*E548</f>
        <v>0</v>
      </c>
    </row>
    <row r="549" spans="1:6" s="100" customFormat="1" ht="12.75">
      <c r="A549" s="90"/>
      <c r="B549" s="91"/>
      <c r="C549" s="92"/>
      <c r="D549" s="93"/>
      <c r="E549" s="163"/>
      <c r="F549" s="87"/>
    </row>
    <row r="550" spans="1:6" s="100" customFormat="1" ht="38.25">
      <c r="A550" s="90"/>
      <c r="B550" s="91" t="s">
        <v>280</v>
      </c>
      <c r="C550" s="92" t="s">
        <v>117</v>
      </c>
      <c r="D550" s="93">
        <v>40</v>
      </c>
      <c r="E550" s="163"/>
      <c r="F550" s="87">
        <f>D550*E550</f>
        <v>0</v>
      </c>
    </row>
    <row r="551" spans="1:6" s="100" customFormat="1" ht="12.75">
      <c r="A551" s="90"/>
      <c r="B551" s="91"/>
      <c r="C551" s="92"/>
      <c r="D551" s="93"/>
      <c r="E551" s="163"/>
      <c r="F551" s="87"/>
    </row>
    <row r="552" spans="1:6" s="100" customFormat="1" ht="12.75">
      <c r="A552" s="90"/>
      <c r="B552" s="91" t="s">
        <v>281</v>
      </c>
      <c r="C552" s="92" t="s">
        <v>196</v>
      </c>
      <c r="D552" s="93">
        <v>8</v>
      </c>
      <c r="E552" s="163"/>
      <c r="F552" s="87">
        <f>D552*E552</f>
        <v>0</v>
      </c>
    </row>
    <row r="553" spans="1:6" s="100" customFormat="1" ht="12.75">
      <c r="A553" s="90"/>
      <c r="B553" s="91"/>
      <c r="C553" s="92"/>
      <c r="D553" s="93"/>
      <c r="E553" s="163"/>
      <c r="F553" s="87"/>
    </row>
    <row r="554" spans="1:6" s="100" customFormat="1" ht="12.75">
      <c r="A554" s="90"/>
      <c r="B554" s="91" t="s">
        <v>282</v>
      </c>
      <c r="C554" s="92" t="s">
        <v>196</v>
      </c>
      <c r="D554" s="93">
        <v>2</v>
      </c>
      <c r="E554" s="163"/>
      <c r="F554" s="87">
        <f>D554*E554</f>
        <v>0</v>
      </c>
    </row>
    <row r="555" spans="1:6" s="100" customFormat="1" ht="12.75">
      <c r="A555" s="90"/>
      <c r="B555" s="91"/>
      <c r="C555" s="92"/>
      <c r="D555" s="93"/>
      <c r="E555" s="163"/>
      <c r="F555" s="87"/>
    </row>
    <row r="556" spans="1:6" s="100" customFormat="1" ht="12.75">
      <c r="A556" s="90"/>
      <c r="B556" s="91" t="s">
        <v>283</v>
      </c>
      <c r="C556" s="92" t="s">
        <v>196</v>
      </c>
      <c r="D556" s="93">
        <v>2</v>
      </c>
      <c r="E556" s="163"/>
      <c r="F556" s="87">
        <f>D556*E556</f>
        <v>0</v>
      </c>
    </row>
    <row r="557" spans="1:6" s="100" customFormat="1" ht="12.75">
      <c r="A557" s="85"/>
      <c r="B557" s="91"/>
      <c r="C557" s="92"/>
      <c r="D557" s="93"/>
      <c r="E557" s="163"/>
      <c r="F557" s="87"/>
    </row>
    <row r="558" spans="1:6" s="100" customFormat="1" ht="38.25">
      <c r="A558" s="85"/>
      <c r="B558" s="91" t="s">
        <v>284</v>
      </c>
      <c r="C558" s="92" t="s">
        <v>194</v>
      </c>
      <c r="D558" s="93" t="s">
        <v>194</v>
      </c>
      <c r="E558" s="163"/>
      <c r="F558" s="87"/>
    </row>
    <row r="559" spans="1:6" s="100" customFormat="1" ht="25.5">
      <c r="A559" s="85"/>
      <c r="B559" s="91" t="s">
        <v>285</v>
      </c>
      <c r="C559" s="92" t="s">
        <v>194</v>
      </c>
      <c r="D559" s="93" t="s">
        <v>194</v>
      </c>
      <c r="E559" s="163"/>
      <c r="F559" s="87"/>
    </row>
    <row r="560" spans="1:6" s="100" customFormat="1" ht="12.75">
      <c r="A560" s="85"/>
      <c r="B560" s="91" t="s">
        <v>286</v>
      </c>
      <c r="C560" s="92" t="s">
        <v>194</v>
      </c>
      <c r="D560" s="93" t="s">
        <v>194</v>
      </c>
      <c r="E560" s="163"/>
      <c r="F560" s="87"/>
    </row>
    <row r="561" spans="1:6" s="100" customFormat="1" ht="12.75">
      <c r="A561" s="85"/>
      <c r="B561" s="91" t="s">
        <v>287</v>
      </c>
      <c r="C561" s="92" t="s">
        <v>194</v>
      </c>
      <c r="D561" s="93" t="s">
        <v>194</v>
      </c>
      <c r="E561" s="163"/>
      <c r="F561" s="87"/>
    </row>
    <row r="562" spans="1:6" s="100" customFormat="1" ht="12.75">
      <c r="A562" s="85"/>
      <c r="B562" s="91" t="s">
        <v>288</v>
      </c>
      <c r="C562" s="92" t="s">
        <v>194</v>
      </c>
      <c r="D562" s="93" t="s">
        <v>194</v>
      </c>
      <c r="E562" s="163"/>
      <c r="F562" s="87"/>
    </row>
    <row r="563" spans="1:6" s="100" customFormat="1" ht="12.75">
      <c r="A563" s="85"/>
      <c r="B563" s="91" t="s">
        <v>289</v>
      </c>
      <c r="C563" s="92" t="s">
        <v>194</v>
      </c>
      <c r="D563" s="93" t="s">
        <v>194</v>
      </c>
      <c r="E563" s="163"/>
      <c r="F563" s="87"/>
    </row>
    <row r="564" spans="1:6" s="100" customFormat="1" ht="12.75">
      <c r="A564" s="90"/>
      <c r="B564" s="91" t="s">
        <v>290</v>
      </c>
      <c r="C564" s="92" t="s">
        <v>117</v>
      </c>
      <c r="D564" s="93">
        <v>15</v>
      </c>
      <c r="E564" s="163"/>
      <c r="F564" s="87">
        <f>D564*E564</f>
        <v>0</v>
      </c>
    </row>
    <row r="565" spans="1:6" s="100" customFormat="1" ht="12.75">
      <c r="A565" s="90"/>
      <c r="B565" s="91"/>
      <c r="C565" s="92"/>
      <c r="D565" s="93"/>
      <c r="E565" s="163"/>
      <c r="F565" s="87"/>
    </row>
    <row r="566" spans="1:6" s="100" customFormat="1" ht="12.75">
      <c r="A566" s="90"/>
      <c r="B566" s="91" t="s">
        <v>291</v>
      </c>
      <c r="C566" s="92" t="s">
        <v>196</v>
      </c>
      <c r="D566" s="93">
        <v>4</v>
      </c>
      <c r="E566" s="163"/>
      <c r="F566" s="87">
        <f>D566*E566</f>
        <v>0</v>
      </c>
    </row>
    <row r="567" spans="1:6" s="100" customFormat="1" ht="12.75">
      <c r="A567" s="90"/>
      <c r="B567" s="91"/>
      <c r="C567" s="92"/>
      <c r="D567" s="93"/>
      <c r="E567" s="163"/>
      <c r="F567" s="87"/>
    </row>
    <row r="568" spans="1:6" s="100" customFormat="1" ht="25.5">
      <c r="A568" s="90"/>
      <c r="B568" s="91" t="s">
        <v>292</v>
      </c>
      <c r="C568" s="92" t="s">
        <v>196</v>
      </c>
      <c r="D568" s="93">
        <v>1</v>
      </c>
      <c r="E568" s="163"/>
      <c r="F568" s="87">
        <f>D568*E568</f>
        <v>0</v>
      </c>
    </row>
    <row r="569" spans="1:6" s="100" customFormat="1" ht="12.75">
      <c r="A569" s="85"/>
      <c r="B569" s="91"/>
      <c r="C569" s="92"/>
      <c r="D569" s="93"/>
      <c r="E569" s="163"/>
      <c r="F569" s="87"/>
    </row>
    <row r="570" spans="1:6" s="100" customFormat="1" ht="12.75">
      <c r="A570" s="90"/>
      <c r="B570" s="94" t="s">
        <v>293</v>
      </c>
      <c r="C570" s="92" t="s">
        <v>194</v>
      </c>
      <c r="D570" s="93" t="s">
        <v>194</v>
      </c>
      <c r="E570" s="163"/>
      <c r="F570" s="87"/>
    </row>
    <row r="571" spans="1:6" s="100" customFormat="1" ht="51">
      <c r="A571" s="90"/>
      <c r="B571" s="91" t="s">
        <v>294</v>
      </c>
      <c r="C571" s="92" t="s">
        <v>196</v>
      </c>
      <c r="D571" s="93">
        <v>1</v>
      </c>
      <c r="E571" s="163"/>
      <c r="F571" s="87">
        <f>D571*E571</f>
        <v>0</v>
      </c>
    </row>
    <row r="572" spans="1:6" s="100" customFormat="1" ht="12.75">
      <c r="A572" s="90"/>
      <c r="B572" s="91"/>
      <c r="C572" s="92"/>
      <c r="D572" s="93"/>
      <c r="E572" s="163"/>
      <c r="F572" s="87"/>
    </row>
    <row r="573" spans="1:6" s="100" customFormat="1" ht="25.5">
      <c r="A573" s="90"/>
      <c r="B573" s="91" t="s">
        <v>295</v>
      </c>
      <c r="C573" s="92" t="s">
        <v>196</v>
      </c>
      <c r="D573" s="93">
        <v>1</v>
      </c>
      <c r="E573" s="163"/>
      <c r="F573" s="87">
        <f>D573*E573</f>
        <v>0</v>
      </c>
    </row>
    <row r="574" spans="1:6" s="100" customFormat="1" ht="12.75">
      <c r="A574" s="90"/>
      <c r="B574" s="91"/>
      <c r="C574" s="92"/>
      <c r="D574" s="93"/>
      <c r="E574" s="163"/>
      <c r="F574" s="87"/>
    </row>
    <row r="575" spans="1:6" s="100" customFormat="1" ht="51">
      <c r="A575" s="90"/>
      <c r="B575" s="91" t="s">
        <v>323</v>
      </c>
      <c r="C575" s="92" t="s">
        <v>196</v>
      </c>
      <c r="D575" s="93">
        <v>1</v>
      </c>
      <c r="E575" s="163"/>
      <c r="F575" s="87">
        <f>D575*E575</f>
        <v>0</v>
      </c>
    </row>
    <row r="576" spans="1:6" s="100" customFormat="1" ht="12.75">
      <c r="A576" s="90"/>
      <c r="B576" s="91"/>
      <c r="C576" s="92"/>
      <c r="D576" s="93"/>
      <c r="E576" s="163"/>
      <c r="F576" s="87"/>
    </row>
    <row r="577" spans="1:7" s="102" customFormat="1" ht="12.75">
      <c r="A577" s="90"/>
      <c r="B577" s="91" t="s">
        <v>313</v>
      </c>
      <c r="C577" s="96" t="s">
        <v>196</v>
      </c>
      <c r="D577" s="97">
        <v>1</v>
      </c>
      <c r="E577" s="163"/>
      <c r="F577" s="87">
        <f>D577*E577</f>
        <v>0</v>
      </c>
    </row>
    <row r="578" spans="1:7" s="100" customFormat="1" ht="12.75">
      <c r="A578" s="90"/>
      <c r="B578" s="91"/>
      <c r="C578" s="92"/>
      <c r="D578" s="93"/>
      <c r="E578" s="163"/>
      <c r="F578" s="87"/>
    </row>
    <row r="579" spans="1:7" s="100" customFormat="1" ht="12.75">
      <c r="A579" s="90"/>
      <c r="B579" s="94" t="s">
        <v>296</v>
      </c>
      <c r="C579" s="77"/>
      <c r="D579" s="78"/>
      <c r="E579" s="163"/>
      <c r="F579" s="87"/>
    </row>
    <row r="580" spans="1:7" s="100" customFormat="1" ht="12.75">
      <c r="A580" s="90"/>
      <c r="B580" s="94"/>
      <c r="C580" s="77"/>
      <c r="D580" s="78"/>
      <c r="E580" s="163"/>
      <c r="F580" s="87"/>
    </row>
    <row r="581" spans="1:7" s="88" customFormat="1" ht="12.75">
      <c r="A581" s="90"/>
      <c r="B581" s="86" t="s">
        <v>297</v>
      </c>
      <c r="C581" s="92" t="s">
        <v>196</v>
      </c>
      <c r="D581" s="84">
        <v>1</v>
      </c>
      <c r="E581" s="163"/>
      <c r="F581" s="87">
        <f>D581*E581</f>
        <v>0</v>
      </c>
    </row>
    <row r="582" spans="1:7" s="88" customFormat="1" ht="12.75">
      <c r="A582" s="90"/>
      <c r="B582" s="101"/>
      <c r="C582" s="83"/>
      <c r="D582" s="84"/>
      <c r="E582" s="163"/>
      <c r="F582" s="78"/>
    </row>
    <row r="583" spans="1:7" s="88" customFormat="1" ht="12.75">
      <c r="A583" s="90"/>
      <c r="B583" s="86" t="s">
        <v>298</v>
      </c>
      <c r="C583" s="92" t="s">
        <v>196</v>
      </c>
      <c r="D583" s="84">
        <v>1</v>
      </c>
      <c r="E583" s="163"/>
      <c r="F583" s="87">
        <f>D583*E583</f>
        <v>0</v>
      </c>
    </row>
    <row r="584" spans="1:7" s="88" customFormat="1" ht="12.75">
      <c r="A584" s="90"/>
      <c r="B584" s="101"/>
      <c r="C584" s="83"/>
      <c r="D584" s="84"/>
      <c r="E584" s="163"/>
      <c r="F584" s="78"/>
    </row>
    <row r="585" spans="1:7" s="88" customFormat="1" ht="12.75">
      <c r="A585" s="90"/>
      <c r="B585" s="86" t="s">
        <v>299</v>
      </c>
      <c r="C585" s="92" t="s">
        <v>196</v>
      </c>
      <c r="D585" s="93">
        <v>1</v>
      </c>
      <c r="E585" s="163"/>
      <c r="F585" s="87">
        <f>D585*E585</f>
        <v>0</v>
      </c>
    </row>
    <row r="586" spans="1:7" s="88" customFormat="1" ht="12.75">
      <c r="A586" s="90"/>
      <c r="B586" s="86"/>
      <c r="C586" s="92"/>
      <c r="D586" s="93"/>
      <c r="E586" s="163"/>
      <c r="F586" s="78"/>
    </row>
    <row r="587" spans="1:7" s="25" customFormat="1" ht="15.75" thickBot="1">
      <c r="A587" s="31"/>
      <c r="B587" s="7" t="s">
        <v>300</v>
      </c>
      <c r="C587" s="22"/>
      <c r="D587" s="23"/>
      <c r="E587" s="24"/>
      <c r="F587" s="3">
        <f>SUM(F370:F586)</f>
        <v>0</v>
      </c>
    </row>
    <row r="590" spans="1:7">
      <c r="A590" s="114">
        <v>5</v>
      </c>
      <c r="B590" s="184" t="s">
        <v>325</v>
      </c>
      <c r="C590" s="184"/>
      <c r="D590" s="184"/>
      <c r="E590" s="148"/>
      <c r="F590" s="115"/>
      <c r="G590" s="113"/>
    </row>
    <row r="591" spans="1:7">
      <c r="D591" s="159"/>
    </row>
    <row r="592" spans="1:7" s="130" customFormat="1" ht="25.5">
      <c r="A592" s="133">
        <v>1</v>
      </c>
      <c r="B592" s="132" t="s">
        <v>326</v>
      </c>
      <c r="C592" s="133" t="s">
        <v>14</v>
      </c>
      <c r="D592" s="160">
        <v>1</v>
      </c>
      <c r="E592" s="164"/>
      <c r="F592" s="131">
        <f>E592*D592</f>
        <v>0</v>
      </c>
    </row>
    <row r="593" spans="1:6" s="130" customFormat="1" ht="12.75">
      <c r="A593" s="133">
        <v>2</v>
      </c>
      <c r="B593" s="132" t="s">
        <v>327</v>
      </c>
      <c r="C593" s="133" t="s">
        <v>14</v>
      </c>
      <c r="D593" s="160">
        <v>1</v>
      </c>
      <c r="E593" s="164"/>
      <c r="F593" s="131">
        <f t="shared" ref="F593:F610" si="13">E593*D593</f>
        <v>0</v>
      </c>
    </row>
    <row r="594" spans="1:6" s="130" customFormat="1" ht="12.75">
      <c r="A594" s="133">
        <v>3</v>
      </c>
      <c r="B594" s="132" t="s">
        <v>328</v>
      </c>
      <c r="C594" s="133" t="s">
        <v>14</v>
      </c>
      <c r="D594" s="160">
        <v>1</v>
      </c>
      <c r="E594" s="164"/>
      <c r="F594" s="131">
        <f t="shared" si="13"/>
        <v>0</v>
      </c>
    </row>
    <row r="595" spans="1:6" s="130" customFormat="1" ht="12.75">
      <c r="A595" s="133">
        <v>4</v>
      </c>
      <c r="B595" s="132" t="s">
        <v>329</v>
      </c>
      <c r="C595" s="133" t="s">
        <v>14</v>
      </c>
      <c r="D595" s="160">
        <v>1</v>
      </c>
      <c r="E595" s="164"/>
      <c r="F595" s="131">
        <f t="shared" si="13"/>
        <v>0</v>
      </c>
    </row>
    <row r="596" spans="1:6" s="130" customFormat="1" ht="12.75">
      <c r="A596" s="133">
        <v>5</v>
      </c>
      <c r="B596" s="132" t="s">
        <v>330</v>
      </c>
      <c r="C596" s="133" t="s">
        <v>14</v>
      </c>
      <c r="D596" s="160">
        <v>1</v>
      </c>
      <c r="E596" s="164"/>
      <c r="F596" s="131">
        <f t="shared" si="13"/>
        <v>0</v>
      </c>
    </row>
    <row r="597" spans="1:6" s="130" customFormat="1" ht="12.75">
      <c r="A597" s="133">
        <v>6</v>
      </c>
      <c r="B597" s="132" t="s">
        <v>331</v>
      </c>
      <c r="C597" s="133" t="s">
        <v>14</v>
      </c>
      <c r="D597" s="160">
        <v>4</v>
      </c>
      <c r="E597" s="164"/>
      <c r="F597" s="131">
        <f t="shared" si="13"/>
        <v>0</v>
      </c>
    </row>
    <row r="598" spans="1:6" s="130" customFormat="1" ht="12.75">
      <c r="A598" s="133">
        <v>7</v>
      </c>
      <c r="B598" s="132" t="s">
        <v>332</v>
      </c>
      <c r="C598" s="133" t="s">
        <v>14</v>
      </c>
      <c r="D598" s="160">
        <v>1</v>
      </c>
      <c r="E598" s="164"/>
      <c r="F598" s="131">
        <f t="shared" si="13"/>
        <v>0</v>
      </c>
    </row>
    <row r="599" spans="1:6" s="130" customFormat="1" ht="12.75">
      <c r="A599" s="133">
        <v>8</v>
      </c>
      <c r="B599" s="132" t="s">
        <v>333</v>
      </c>
      <c r="C599" s="133" t="s">
        <v>14</v>
      </c>
      <c r="D599" s="160">
        <v>1</v>
      </c>
      <c r="E599" s="164"/>
      <c r="F599" s="131">
        <f t="shared" si="13"/>
        <v>0</v>
      </c>
    </row>
    <row r="600" spans="1:6" s="130" customFormat="1" ht="12.75">
      <c r="A600" s="133">
        <v>9</v>
      </c>
      <c r="B600" s="132" t="s">
        <v>334</v>
      </c>
      <c r="C600" s="133" t="s">
        <v>14</v>
      </c>
      <c r="D600" s="160">
        <v>3</v>
      </c>
      <c r="E600" s="164"/>
      <c r="F600" s="131">
        <f t="shared" si="13"/>
        <v>0</v>
      </c>
    </row>
    <row r="601" spans="1:6" s="130" customFormat="1" ht="12.75">
      <c r="A601" s="133">
        <v>10</v>
      </c>
      <c r="B601" s="132" t="s">
        <v>335</v>
      </c>
      <c r="C601" s="133" t="s">
        <v>14</v>
      </c>
      <c r="D601" s="160">
        <v>2</v>
      </c>
      <c r="E601" s="164"/>
      <c r="F601" s="131">
        <f t="shared" si="13"/>
        <v>0</v>
      </c>
    </row>
    <row r="602" spans="1:6" s="130" customFormat="1" ht="12.75">
      <c r="A602" s="133">
        <v>11</v>
      </c>
      <c r="B602" s="132" t="s">
        <v>336</v>
      </c>
      <c r="C602" s="133" t="s">
        <v>14</v>
      </c>
      <c r="D602" s="160">
        <v>1</v>
      </c>
      <c r="E602" s="164"/>
      <c r="F602" s="131">
        <f t="shared" si="13"/>
        <v>0</v>
      </c>
    </row>
    <row r="603" spans="1:6" s="130" customFormat="1" ht="12.75">
      <c r="A603" s="133">
        <v>12</v>
      </c>
      <c r="B603" s="132" t="s">
        <v>337</v>
      </c>
      <c r="C603" s="133" t="s">
        <v>14</v>
      </c>
      <c r="D603" s="160">
        <v>1</v>
      </c>
      <c r="E603" s="164"/>
      <c r="F603" s="131">
        <f t="shared" si="13"/>
        <v>0</v>
      </c>
    </row>
    <row r="604" spans="1:6" s="130" customFormat="1" ht="12.75">
      <c r="A604" s="133">
        <v>13</v>
      </c>
      <c r="B604" s="132" t="s">
        <v>338</v>
      </c>
      <c r="C604" s="133" t="s">
        <v>14</v>
      </c>
      <c r="D604" s="160">
        <v>0</v>
      </c>
      <c r="E604" s="164"/>
      <c r="F604" s="131">
        <f t="shared" si="13"/>
        <v>0</v>
      </c>
    </row>
    <row r="605" spans="1:6" s="130" customFormat="1" ht="12.75">
      <c r="A605" s="133">
        <v>14</v>
      </c>
      <c r="B605" s="132" t="s">
        <v>339</v>
      </c>
      <c r="C605" s="133" t="s">
        <v>14</v>
      </c>
      <c r="D605" s="160">
        <v>2</v>
      </c>
      <c r="E605" s="164"/>
      <c r="F605" s="131">
        <f t="shared" si="13"/>
        <v>0</v>
      </c>
    </row>
    <row r="606" spans="1:6" s="130" customFormat="1" ht="12.75">
      <c r="A606" s="133">
        <v>15</v>
      </c>
      <c r="B606" s="132" t="s">
        <v>340</v>
      </c>
      <c r="C606" s="133" t="s">
        <v>30</v>
      </c>
      <c r="D606" s="160">
        <v>220</v>
      </c>
      <c r="E606" s="164"/>
      <c r="F606" s="131">
        <f t="shared" si="13"/>
        <v>0</v>
      </c>
    </row>
    <row r="607" spans="1:6" s="130" customFormat="1" ht="12.75">
      <c r="A607" s="133">
        <v>16</v>
      </c>
      <c r="B607" s="132" t="s">
        <v>341</v>
      </c>
      <c r="C607" s="133" t="s">
        <v>14</v>
      </c>
      <c r="D607" s="160">
        <v>2</v>
      </c>
      <c r="E607" s="164"/>
      <c r="F607" s="131">
        <f t="shared" si="13"/>
        <v>0</v>
      </c>
    </row>
    <row r="608" spans="1:6" s="130" customFormat="1" ht="12.75">
      <c r="A608" s="133">
        <v>17</v>
      </c>
      <c r="B608" s="132" t="s">
        <v>342</v>
      </c>
      <c r="C608" s="133" t="s">
        <v>14</v>
      </c>
      <c r="D608" s="160">
        <v>1</v>
      </c>
      <c r="E608" s="164"/>
      <c r="F608" s="131">
        <f t="shared" si="13"/>
        <v>0</v>
      </c>
    </row>
    <row r="609" spans="1:6" s="130" customFormat="1" ht="12.75">
      <c r="A609" s="133">
        <v>18</v>
      </c>
      <c r="B609" s="132" t="s">
        <v>343</v>
      </c>
      <c r="C609" s="133" t="s">
        <v>14</v>
      </c>
      <c r="D609" s="160">
        <v>1</v>
      </c>
      <c r="E609" s="164"/>
      <c r="F609" s="131">
        <f t="shared" si="13"/>
        <v>0</v>
      </c>
    </row>
    <row r="610" spans="1:6" s="130" customFormat="1" ht="12.75">
      <c r="A610" s="133">
        <v>19</v>
      </c>
      <c r="B610" s="132" t="s">
        <v>344</v>
      </c>
      <c r="C610" s="133" t="s">
        <v>14</v>
      </c>
      <c r="D610" s="160">
        <v>1</v>
      </c>
      <c r="E610" s="164"/>
      <c r="F610" s="131">
        <f t="shared" si="13"/>
        <v>0</v>
      </c>
    </row>
    <row r="611" spans="1:6" s="130" customFormat="1" ht="12.75">
      <c r="A611" s="133">
        <v>20</v>
      </c>
      <c r="B611" s="132" t="s">
        <v>345</v>
      </c>
      <c r="C611" s="133" t="s">
        <v>36</v>
      </c>
      <c r="D611" s="160">
        <v>1</v>
      </c>
      <c r="E611" s="164"/>
      <c r="F611" s="131">
        <f>E611*D611</f>
        <v>0</v>
      </c>
    </row>
    <row r="612" spans="1:6" s="130" customFormat="1" ht="12.75">
      <c r="A612" s="136" t="s">
        <v>194</v>
      </c>
      <c r="B612" s="137" t="s">
        <v>346</v>
      </c>
      <c r="C612" s="138" t="s">
        <v>194</v>
      </c>
      <c r="D612" s="161"/>
      <c r="E612" s="165"/>
      <c r="F612" s="129">
        <f>SUM(F592:F611)</f>
        <v>0</v>
      </c>
    </row>
    <row r="613" spans="1:6" s="130" customFormat="1" ht="12.75">
      <c r="A613" s="136"/>
      <c r="B613" s="137"/>
      <c r="C613" s="138"/>
      <c r="D613" s="161"/>
      <c r="E613" s="166"/>
      <c r="F613" s="128"/>
    </row>
    <row r="614" spans="1:6" s="130" customFormat="1" ht="12.75">
      <c r="A614" s="137" t="s">
        <v>347</v>
      </c>
      <c r="B614" s="138"/>
      <c r="C614" s="138"/>
      <c r="D614" s="138"/>
      <c r="E614" s="167"/>
      <c r="F614" s="127"/>
    </row>
    <row r="615" spans="1:6" s="130" customFormat="1" ht="38.25">
      <c r="A615" s="133">
        <v>1</v>
      </c>
      <c r="B615" s="126" t="s">
        <v>348</v>
      </c>
      <c r="C615" s="136" t="s">
        <v>36</v>
      </c>
      <c r="D615" s="136">
        <v>1</v>
      </c>
      <c r="E615" s="164"/>
      <c r="F615" s="131">
        <f t="shared" ref="F615" si="14">E615*D615</f>
        <v>0</v>
      </c>
    </row>
    <row r="616" spans="1:6" s="130" customFormat="1" ht="12.75">
      <c r="A616" s="138"/>
      <c r="B616" s="125" t="s">
        <v>349</v>
      </c>
      <c r="C616" s="138"/>
      <c r="D616" s="138"/>
      <c r="E616" s="168"/>
      <c r="F616" s="129">
        <f>F615</f>
        <v>0</v>
      </c>
    </row>
    <row r="617" spans="1:6" s="130" customFormat="1" ht="12.75">
      <c r="A617" s="135"/>
      <c r="B617" s="135"/>
      <c r="C617" s="135"/>
      <c r="D617" s="135"/>
      <c r="E617" s="169"/>
      <c r="F617" s="134"/>
    </row>
    <row r="618" spans="1:6" s="130" customFormat="1" ht="12.75">
      <c r="A618" s="137" t="s">
        <v>350</v>
      </c>
      <c r="B618" s="124"/>
      <c r="C618" s="123"/>
      <c r="D618" s="123"/>
      <c r="E618" s="170"/>
      <c r="F618" s="124"/>
    </row>
    <row r="619" spans="1:6" s="130" customFormat="1" ht="12.75">
      <c r="A619" s="122">
        <v>1</v>
      </c>
      <c r="B619" s="121" t="s">
        <v>351</v>
      </c>
      <c r="C619" s="120" t="s">
        <v>30</v>
      </c>
      <c r="D619" s="120">
        <v>10</v>
      </c>
      <c r="E619" s="171"/>
      <c r="F619" s="119">
        <f>E619*D619</f>
        <v>0</v>
      </c>
    </row>
    <row r="620" spans="1:6" s="130" customFormat="1" ht="12.75">
      <c r="A620" s="122">
        <v>2</v>
      </c>
      <c r="B620" s="121" t="s">
        <v>352</v>
      </c>
      <c r="C620" s="120" t="s">
        <v>30</v>
      </c>
      <c r="D620" s="120">
        <v>80</v>
      </c>
      <c r="E620" s="171"/>
      <c r="F620" s="119">
        <f t="shared" ref="F620:F628" si="15">E620*D620</f>
        <v>0</v>
      </c>
    </row>
    <row r="621" spans="1:6" s="130" customFormat="1" ht="12.75">
      <c r="A621" s="122">
        <v>3</v>
      </c>
      <c r="B621" s="121" t="s">
        <v>353</v>
      </c>
      <c r="C621" s="120" t="s">
        <v>30</v>
      </c>
      <c r="D621" s="120">
        <v>75</v>
      </c>
      <c r="E621" s="171"/>
      <c r="F621" s="119">
        <f t="shared" si="15"/>
        <v>0</v>
      </c>
    </row>
    <row r="622" spans="1:6" s="130" customFormat="1" ht="12.75">
      <c r="A622" s="122">
        <v>4</v>
      </c>
      <c r="B622" s="121" t="s">
        <v>354</v>
      </c>
      <c r="C622" s="120" t="s">
        <v>30</v>
      </c>
      <c r="D622" s="120">
        <v>170</v>
      </c>
      <c r="E622" s="171"/>
      <c r="F622" s="119">
        <f t="shared" si="15"/>
        <v>0</v>
      </c>
    </row>
    <row r="623" spans="1:6" s="130" customFormat="1" ht="12.75">
      <c r="A623" s="122">
        <v>5</v>
      </c>
      <c r="B623" s="121" t="s">
        <v>355</v>
      </c>
      <c r="C623" s="120" t="s">
        <v>30</v>
      </c>
      <c r="D623" s="120">
        <v>170</v>
      </c>
      <c r="E623" s="171"/>
      <c r="F623" s="119">
        <f t="shared" si="15"/>
        <v>0</v>
      </c>
    </row>
    <row r="624" spans="1:6" s="130" customFormat="1" ht="12.75">
      <c r="A624" s="122">
        <v>6</v>
      </c>
      <c r="B624" s="121" t="s">
        <v>356</v>
      </c>
      <c r="C624" s="120" t="s">
        <v>30</v>
      </c>
      <c r="D624" s="120">
        <v>25</v>
      </c>
      <c r="E624" s="171"/>
      <c r="F624" s="119">
        <f t="shared" si="15"/>
        <v>0</v>
      </c>
    </row>
    <row r="625" spans="1:7" s="130" customFormat="1" ht="12.75">
      <c r="A625" s="122">
        <v>7</v>
      </c>
      <c r="B625" s="121" t="s">
        <v>357</v>
      </c>
      <c r="C625" s="120" t="s">
        <v>30</v>
      </c>
      <c r="D625" s="120">
        <v>30</v>
      </c>
      <c r="E625" s="171"/>
      <c r="F625" s="119">
        <f t="shared" si="15"/>
        <v>0</v>
      </c>
    </row>
    <row r="626" spans="1:7" s="130" customFormat="1" ht="12.75">
      <c r="A626" s="122">
        <v>8</v>
      </c>
      <c r="B626" s="121" t="s">
        <v>358</v>
      </c>
      <c r="C626" s="120" t="s">
        <v>14</v>
      </c>
      <c r="D626" s="120">
        <v>3</v>
      </c>
      <c r="E626" s="171"/>
      <c r="F626" s="119">
        <f t="shared" si="15"/>
        <v>0</v>
      </c>
    </row>
    <row r="627" spans="1:7" s="130" customFormat="1" ht="12.75">
      <c r="A627" s="122">
        <v>9</v>
      </c>
      <c r="B627" s="121" t="s">
        <v>359</v>
      </c>
      <c r="C627" s="120" t="s">
        <v>14</v>
      </c>
      <c r="D627" s="120">
        <v>8</v>
      </c>
      <c r="E627" s="171"/>
      <c r="F627" s="119">
        <f t="shared" si="15"/>
        <v>0</v>
      </c>
    </row>
    <row r="628" spans="1:7" s="130" customFormat="1" ht="12.75">
      <c r="A628" s="122">
        <v>10</v>
      </c>
      <c r="B628" s="118" t="s">
        <v>360</v>
      </c>
      <c r="C628" s="122" t="s">
        <v>36</v>
      </c>
      <c r="D628" s="122">
        <v>1</v>
      </c>
      <c r="E628" s="172"/>
      <c r="F628" s="119">
        <f t="shared" si="15"/>
        <v>0</v>
      </c>
    </row>
    <row r="629" spans="1:7" s="130" customFormat="1" ht="12.75">
      <c r="A629" s="120" t="s">
        <v>194</v>
      </c>
      <c r="B629" s="134" t="s">
        <v>361</v>
      </c>
      <c r="C629" s="123"/>
      <c r="D629" s="123"/>
      <c r="E629" s="117"/>
      <c r="F629" s="116">
        <f>SUM(F619:F628)</f>
        <v>0</v>
      </c>
    </row>
    <row r="631" spans="1:7" ht="15.75" thickBot="1">
      <c r="A631" s="143"/>
      <c r="B631" s="140"/>
      <c r="C631" s="141"/>
      <c r="D631" s="142"/>
      <c r="E631" s="147"/>
      <c r="F631" s="149">
        <f>F629+F616+F612</f>
        <v>0</v>
      </c>
      <c r="G631" s="112"/>
    </row>
    <row r="633" spans="1:7" s="53" customFormat="1">
      <c r="A633" s="64">
        <v>6</v>
      </c>
      <c r="B633" s="184" t="s">
        <v>188</v>
      </c>
      <c r="C633" s="184"/>
      <c r="D633" s="184"/>
      <c r="E633" s="62"/>
      <c r="F633" s="52"/>
    </row>
    <row r="634" spans="1:7" s="53" customFormat="1">
      <c r="A634" s="64"/>
      <c r="B634" s="62"/>
      <c r="C634" s="62"/>
      <c r="D634" s="62"/>
      <c r="E634" s="52"/>
      <c r="F634" s="52"/>
    </row>
    <row r="635" spans="1:7" ht="28.5">
      <c r="A635" s="45">
        <f>1</f>
        <v>1</v>
      </c>
      <c r="B635" s="55" t="s">
        <v>372</v>
      </c>
      <c r="D635" s="48"/>
      <c r="E635" s="47"/>
      <c r="F635" s="47"/>
    </row>
    <row r="636" spans="1:7">
      <c r="A636" s="45"/>
      <c r="B636" s="55"/>
      <c r="C636" s="19" t="s">
        <v>117</v>
      </c>
      <c r="D636" s="56">
        <f>D340+D472</f>
        <v>80</v>
      </c>
      <c r="G636" s="57">
        <f>D636*E636</f>
        <v>0</v>
      </c>
    </row>
    <row r="637" spans="1:7" s="43" customFormat="1">
      <c r="A637" s="46"/>
      <c r="B637" s="55"/>
      <c r="C637" s="42"/>
      <c r="D637" s="56"/>
      <c r="E637" s="57"/>
      <c r="F637" s="57"/>
    </row>
    <row r="638" spans="1:7">
      <c r="A638" s="45">
        <f>A635+1</f>
        <v>2</v>
      </c>
      <c r="B638" s="55" t="s">
        <v>385</v>
      </c>
      <c r="D638" s="56"/>
      <c r="E638" s="57"/>
      <c r="F638" s="57"/>
    </row>
    <row r="639" spans="1:7">
      <c r="A639" s="45"/>
      <c r="B639" s="55"/>
      <c r="C639" s="19" t="s">
        <v>14</v>
      </c>
      <c r="D639" s="56">
        <v>1</v>
      </c>
      <c r="E639" s="57"/>
      <c r="G639" s="57">
        <f>D639*E639</f>
        <v>0</v>
      </c>
    </row>
    <row r="640" spans="1:7">
      <c r="A640" s="45"/>
      <c r="B640" s="55"/>
      <c r="D640" s="56"/>
      <c r="E640" s="57"/>
      <c r="F640" s="57"/>
    </row>
    <row r="641" spans="1:7" ht="42.75">
      <c r="A641" s="45">
        <f>A638+1</f>
        <v>3</v>
      </c>
      <c r="B641" s="55" t="s">
        <v>386</v>
      </c>
      <c r="D641" s="56"/>
      <c r="E641" s="57"/>
      <c r="F641" s="57"/>
      <c r="G641" s="175"/>
    </row>
    <row r="642" spans="1:7">
      <c r="A642" s="45"/>
      <c r="B642" s="55"/>
      <c r="C642" s="19" t="s">
        <v>370</v>
      </c>
      <c r="D642" s="56">
        <v>122</v>
      </c>
      <c r="E642" s="57">
        <v>50</v>
      </c>
      <c r="F642" s="57">
        <f>D642*E642</f>
        <v>6100</v>
      </c>
    </row>
    <row r="643" spans="1:7" s="139" customFormat="1">
      <c r="A643" s="45"/>
      <c r="B643" s="55"/>
      <c r="C643" s="19"/>
      <c r="D643" s="75"/>
      <c r="E643" s="57"/>
      <c r="F643" s="57"/>
    </row>
    <row r="644" spans="1:7" s="139" customFormat="1" ht="33.75">
      <c r="A644" s="45">
        <f>A641+1</f>
        <v>4</v>
      </c>
      <c r="B644" s="176" t="s">
        <v>367</v>
      </c>
      <c r="C644" s="19"/>
      <c r="D644" s="56"/>
      <c r="E644" s="57"/>
      <c r="F644" s="57"/>
      <c r="G644" s="175"/>
    </row>
    <row r="645" spans="1:7" s="139" customFormat="1">
      <c r="A645" s="45"/>
      <c r="B645" s="55"/>
      <c r="C645" s="19" t="s">
        <v>14</v>
      </c>
      <c r="D645" s="56">
        <v>1</v>
      </c>
      <c r="E645" s="57"/>
      <c r="G645" s="57">
        <f>D645*E645</f>
        <v>0</v>
      </c>
    </row>
    <row r="646" spans="1:7">
      <c r="A646" s="45"/>
      <c r="B646" s="55"/>
      <c r="D646" s="56"/>
      <c r="E646" s="57"/>
      <c r="F646" s="57"/>
    </row>
    <row r="647" spans="1:7">
      <c r="A647" s="45">
        <f>A644+1</f>
        <v>5</v>
      </c>
      <c r="B647" s="55" t="s">
        <v>189</v>
      </c>
      <c r="D647" s="56"/>
      <c r="E647" s="57"/>
      <c r="F647" s="57"/>
    </row>
    <row r="648" spans="1:7">
      <c r="A648" s="45"/>
      <c r="B648" s="55"/>
      <c r="C648" s="19" t="s">
        <v>14</v>
      </c>
      <c r="D648" s="56">
        <v>1</v>
      </c>
      <c r="E648" s="57"/>
      <c r="G648" s="57">
        <f>D648*E648</f>
        <v>0</v>
      </c>
    </row>
    <row r="649" spans="1:7">
      <c r="A649" s="45"/>
      <c r="B649" s="44"/>
      <c r="D649" s="48"/>
      <c r="E649" s="47"/>
      <c r="F649" s="47"/>
    </row>
    <row r="650" spans="1:7" s="25" customFormat="1" ht="15.75" thickBot="1">
      <c r="A650" s="31"/>
      <c r="B650" s="7"/>
      <c r="C650" s="22"/>
      <c r="D650" s="23"/>
      <c r="E650" s="24"/>
      <c r="F650" s="3">
        <f>SUM(F636:F649)</f>
        <v>6100</v>
      </c>
      <c r="G650" s="3">
        <f>SUM(G636:G648)</f>
        <v>0</v>
      </c>
    </row>
    <row r="652" spans="1:7">
      <c r="G652" s="178"/>
    </row>
  </sheetData>
  <mergeCells count="25">
    <mergeCell ref="B10:D10"/>
    <mergeCell ref="B16:D16"/>
    <mergeCell ref="B20:D20"/>
    <mergeCell ref="B22:F22"/>
    <mergeCell ref="B50:D50"/>
    <mergeCell ref="B5:D5"/>
    <mergeCell ref="B6:D6"/>
    <mergeCell ref="B7:D7"/>
    <mergeCell ref="B8:D8"/>
    <mergeCell ref="B9:D9"/>
    <mergeCell ref="B633:D633"/>
    <mergeCell ref="B119:D119"/>
    <mergeCell ref="B11:D11"/>
    <mergeCell ref="B12:D12"/>
    <mergeCell ref="B13:D13"/>
    <mergeCell ref="B52:F52"/>
    <mergeCell ref="B86:D86"/>
    <mergeCell ref="B209:D209"/>
    <mergeCell ref="B237:D237"/>
    <mergeCell ref="B138:D138"/>
    <mergeCell ref="B157:D157"/>
    <mergeCell ref="B194:D194"/>
    <mergeCell ref="B14:D14"/>
    <mergeCell ref="B365:D365"/>
    <mergeCell ref="B590:D590"/>
  </mergeCells>
  <pageMargins left="0.70866141732283472" right="0.70866141732283472" top="0.74803149606299213" bottom="0.74803149606299213" header="0.31496062992125984" footer="0.31496062992125984"/>
  <pageSetup paperSize="9" scale="76" orientation="portrait" r:id="rId1"/>
  <headerFooter>
    <oddFooter>Stran &amp;P od &amp;N</oddFooter>
  </headerFooter>
  <rowBreaks count="9" manualBreakCount="9">
    <brk id="43" max="16383" man="1"/>
    <brk id="118" max="16383" man="1"/>
    <brk id="156" max="16383" man="1"/>
    <brk id="193" max="16383" man="1"/>
    <brk id="219" max="16383" man="1"/>
    <brk id="236" max="16383" man="1"/>
    <brk id="276" max="16383" man="1"/>
    <brk id="334" max="16383" man="1"/>
    <brk id="6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Rekapitulacija </vt:lpstr>
      <vt:lpstr>ČP Zajelše</vt:lpstr>
      <vt:lpstr>'Rekapitulacija '!Področje_tiskanja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tanja</cp:lastModifiedBy>
  <cp:lastPrinted>2020-06-29T13:11:15Z</cp:lastPrinted>
  <dcterms:created xsi:type="dcterms:W3CDTF">2018-10-15T16:25:56Z</dcterms:created>
  <dcterms:modified xsi:type="dcterms:W3CDTF">2022-02-01T07:05:22Z</dcterms:modified>
</cp:coreProperties>
</file>