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C:\tanja\Vodovodi Brkini\2022 RAZPIS\SKLOP 5\BC\"/>
    </mc:Choice>
  </mc:AlternateContent>
  <xr:revisionPtr revIDLastSave="0" documentId="13_ncr:1_{10141186-2447-40B9-A4B4-2C58B060E18E}" xr6:coauthVersionLast="47" xr6:coauthVersionMax="47" xr10:uidLastSave="{00000000-0000-0000-0000-000000000000}"/>
  <bookViews>
    <workbookView xWindow="-120" yWindow="-120" windowWidth="38640" windowHeight="21240" tabRatio="661" xr2:uid="{00000000-000D-0000-FFFF-FFFF00000000}"/>
  </bookViews>
  <sheets>
    <sheet name="Rekapitulacija" sheetId="1" r:id="rId1"/>
    <sheet name="Artviže-OM SKLOP 5" sheetId="5" r:id="rId2"/>
  </sheets>
  <definedNames>
    <definedName name="_xlnm.Print_Area" localSheetId="1">'Artviže-OM SKLOP 5'!$A$1:$G$146</definedName>
    <definedName name="_xlnm.Print_Area" localSheetId="0">Rekapitulacija!$A$1:$E$29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32" i="5" l="1"/>
  <c r="G132" i="5" s="1"/>
  <c r="G135" i="5"/>
  <c r="G141" i="5" l="1"/>
  <c r="F72" i="5" l="1"/>
  <c r="F69" i="5"/>
  <c r="F66" i="5"/>
  <c r="F63" i="5"/>
  <c r="F60" i="5"/>
  <c r="F57" i="5"/>
  <c r="F54" i="5"/>
  <c r="F51" i="5"/>
  <c r="F18" i="5"/>
  <c r="F15" i="5"/>
  <c r="F12" i="5"/>
  <c r="F21" i="5"/>
  <c r="F24" i="5"/>
  <c r="G144" i="5" l="1"/>
  <c r="A131" i="5"/>
  <c r="A134" i="5" s="1"/>
  <c r="A137" i="5" s="1"/>
  <c r="A140" i="5" s="1"/>
  <c r="A143" i="5" s="1"/>
  <c r="F48" i="5" l="1"/>
  <c r="D45" i="5"/>
  <c r="F45" i="5" s="1"/>
  <c r="F42" i="5"/>
  <c r="F39" i="5"/>
  <c r="F36" i="5"/>
  <c r="F33" i="5"/>
  <c r="F30" i="5"/>
  <c r="F27" i="5"/>
  <c r="F9" i="5"/>
  <c r="F6" i="5"/>
  <c r="A5" i="5"/>
  <c r="A8" i="5" s="1"/>
  <c r="A11" i="5" s="1"/>
  <c r="A14" i="5" s="1"/>
  <c r="A17" i="5" s="1"/>
  <c r="A20" i="5" s="1"/>
  <c r="A23" i="5" s="1"/>
  <c r="A26" i="5" s="1"/>
  <c r="A29" i="5" l="1"/>
  <c r="A32" i="5" s="1"/>
  <c r="A35" i="5" s="1"/>
  <c r="A38" i="5" s="1"/>
  <c r="A41" i="5" s="1"/>
  <c r="A44" i="5" s="1"/>
  <c r="A47" i="5" s="1"/>
  <c r="A50" i="5" s="1"/>
  <c r="A53" i="5" s="1"/>
  <c r="A56" i="5" s="1"/>
  <c r="A59" i="5" s="1"/>
  <c r="A62" i="5" s="1"/>
  <c r="A65" i="5" s="1"/>
  <c r="A68" i="5" s="1"/>
  <c r="A71" i="5" s="1"/>
  <c r="A74" i="5" s="1"/>
  <c r="A77" i="5" l="1"/>
  <c r="A82" i="5" s="1"/>
  <c r="A100" i="5" s="1"/>
  <c r="A103" i="5" s="1"/>
  <c r="A106" i="5" s="1"/>
  <c r="A109" i="5" s="1"/>
  <c r="A112" i="5" s="1"/>
  <c r="A115" i="5" s="1"/>
  <c r="A118" i="5" s="1"/>
  <c r="A121" i="5" s="1"/>
  <c r="A124" i="5" s="1"/>
  <c r="D125" i="5" l="1"/>
  <c r="F125" i="5" s="1"/>
  <c r="D122" i="5"/>
  <c r="F122" i="5" s="1"/>
  <c r="D119" i="5"/>
  <c r="F119" i="5" s="1"/>
  <c r="D116" i="5"/>
  <c r="F116" i="5" s="1"/>
  <c r="F113" i="5"/>
  <c r="F110" i="5"/>
  <c r="F107" i="5"/>
  <c r="F104" i="5"/>
  <c r="F101" i="5"/>
  <c r="F98" i="5"/>
  <c r="F97" i="5"/>
  <c r="F96" i="5"/>
  <c r="F95" i="5"/>
  <c r="F94" i="5"/>
  <c r="F93" i="5"/>
  <c r="F92" i="5"/>
  <c r="F91" i="5"/>
  <c r="F90" i="5"/>
  <c r="F89" i="5"/>
  <c r="F88" i="5"/>
  <c r="F87" i="5"/>
  <c r="F86" i="5"/>
  <c r="F85" i="5"/>
  <c r="F84" i="5"/>
  <c r="F83" i="5"/>
  <c r="F80" i="5"/>
  <c r="F79" i="5"/>
  <c r="F78" i="5"/>
  <c r="F75" i="5"/>
  <c r="F127" i="5" l="1"/>
  <c r="D3" i="1" s="1"/>
  <c r="F138" i="5" l="1"/>
  <c r="G146" i="5" l="1"/>
  <c r="E5" i="1" s="1"/>
  <c r="F146" i="5"/>
  <c r="D5" i="1" s="1"/>
  <c r="D8" i="1" s="1"/>
  <c r="E8" i="1" l="1"/>
</calcChain>
</file>

<file path=xl/sharedStrings.xml><?xml version="1.0" encoding="utf-8"?>
<sst xmlns="http://schemas.openxmlformats.org/spreadsheetml/2006/main" count="152" uniqueCount="95">
  <si>
    <t>kos</t>
  </si>
  <si>
    <t>Dobava in montaža LTŽ fazonskih kosov, komplet z vijačnim in tesnilnim materialom, ki ustrezajo tlačni stopnji armature</t>
  </si>
  <si>
    <t>m</t>
  </si>
  <si>
    <t>DN150</t>
  </si>
  <si>
    <t>Temeljito izpiranje cevovoda, dezinfekcija s klornim šokom ter izdelava bakteriološke anaize vode z zapisnikom s strani pooblaščene organizacije</t>
  </si>
  <si>
    <t>Dobava in montaža klinastih zasunov, komplet s kolesom ter pritrdilnim in tesnilnim materialom, ki ustrezajo tlačnji stopnji armature</t>
  </si>
  <si>
    <t>Žabji pokrov - DN100</t>
  </si>
  <si>
    <t>Q - DN100/90°</t>
  </si>
  <si>
    <t>Dobava in montaža avtomatskega dvojnega zračnika, komplet s pritrdilnim in tesnilnim materialom, ki ustreza tlačni stopnji armature</t>
  </si>
  <si>
    <t>Dobava in montaža pokrovov iz nodularne litine na zaklep z napisom VODOVOD, komplet z okvirjem za vgradnjo</t>
  </si>
  <si>
    <t>250kN</t>
  </si>
  <si>
    <t>Dobava in montaža protiizvlečnih (Vi) tesnil za cevi iz nodularne litine</t>
  </si>
  <si>
    <t>DN80</t>
  </si>
  <si>
    <t>Dobava in montaža polietilenske cevi za izdelavo izpustov blatnikov, komplet s spojkami ter pritrdilnim in tesnilnim materialom</t>
  </si>
  <si>
    <t>PE110</t>
  </si>
  <si>
    <t>Izvedba tlačnega preizkusa po odsekih skladno s pravilnikom EN805, ter izdelavo zapisnika o preizkusu</t>
  </si>
  <si>
    <t>DN150 - 10 odsekov</t>
  </si>
  <si>
    <t>Dobava in polaganje opozorilnega traku z napisom VODOVOD, INOX in duktivno nitko za označevanje vodovoda</t>
  </si>
  <si>
    <t>Izdelava geodetskega posnetka vseh spojev in elementov vodovoda, komplet z vnosom v kataster GJI</t>
  </si>
  <si>
    <t xml:space="preserve">DN150 </t>
  </si>
  <si>
    <t xml:space="preserve">DN100 </t>
  </si>
  <si>
    <t xml:space="preserve">DN80 </t>
  </si>
  <si>
    <t xml:space="preserve">E - DN150 </t>
  </si>
  <si>
    <t xml:space="preserve">F - DN150 </t>
  </si>
  <si>
    <t xml:space="preserve">FF - DN150x800 </t>
  </si>
  <si>
    <t xml:space="preserve">FF - DN100x800 </t>
  </si>
  <si>
    <t xml:space="preserve">T - DN150/100 </t>
  </si>
  <si>
    <t>T - DN150/80</t>
  </si>
  <si>
    <t xml:space="preserve">MMK - DN150 (11°) </t>
  </si>
  <si>
    <t xml:space="preserve">MMK - DN150 (22°) </t>
  </si>
  <si>
    <t xml:space="preserve">MMK - DN150 (45°) </t>
  </si>
  <si>
    <t xml:space="preserve">MMK - DN150 (90°) </t>
  </si>
  <si>
    <t>FFR - DN100/80</t>
  </si>
  <si>
    <t>X - DN100</t>
  </si>
  <si>
    <t xml:space="preserve">Demontažni kos - DN80 </t>
  </si>
  <si>
    <t xml:space="preserve">Čistilni kos - DN80 </t>
  </si>
  <si>
    <t>m3</t>
  </si>
  <si>
    <t>V enotnih cenah zajeti strošek izdelave vseh potrebnih meritev, pregledov, atestov, črpanje vode iz gradbene jame, zavarovanje gradbene jame, sprotna izdelava geodetskega posnetka (pogoj za obračun).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 cenah morajo biti upoštevane zmesi kamnitih zrn (tampon) in asfaltne plasti skladne z veljavnimi standardi (s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</si>
  <si>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Zakoličba osi trase cevovoda</t>
  </si>
  <si>
    <t>m1</t>
  </si>
  <si>
    <t>Zakoličba profilov s stransko zaščito višine in pozicijo, vse komplet</t>
  </si>
  <si>
    <t>Rezanje asfalta</t>
  </si>
  <si>
    <t>Odstranitev asfalta ter odvoz v predelavo gradbenih odpadkov, vse komplet</t>
  </si>
  <si>
    <t>m2</t>
  </si>
  <si>
    <t>Rezkanje asfalta v debelini do 10 cm ter odvoz v predelavo gradbenih odpadkov, vse komplet</t>
  </si>
  <si>
    <t>Strojni izkop zemljine v terenu III.- IV. ktg., z direktnim nakladanjem materiala na prevozno sredstvo. Obračun po dejansko izvršenih delih in v raščenem stanju, vse komplet</t>
  </si>
  <si>
    <t>Strojni izkop zemljine v terenu V.- VI. ktg., (pikiranje) z direktnim nakladanjem materiala na prevozno sredstvo. Obračun po dejansko izvršenih delih in v raščenem stanju, vse komplet</t>
  </si>
  <si>
    <t>Ročni izkop jarka na zahtevo nadzora z vpisom v gradbeni dnevnik z direktnim nakladanjem materiala na prevozno sredstvo. Obračun po dejansko izvršenih delih in v raščenem stanju (pazljiv izkop okoli obstoječih instalacij je zajet v enotnih cenah - glej odebeljeni tekst zgoraj)</t>
  </si>
  <si>
    <t>Planiranje in valjanje kanala s točnostjo +/- 3 cm v projektiranem naklonu, vse komplet</t>
  </si>
  <si>
    <t>Dobava in polaganje posteljice iz agregatnega materiala granulacije 0-4 mm v debelini plasti d=15 cm, vse komplet</t>
  </si>
  <si>
    <t>Dobava in izdelava zaščitnega nasipa z agregatnim materialom granulacije 0-4 mm, 30 cm nad temenom cevi, vse komplet</t>
  </si>
  <si>
    <t>Zasip kanalov z ustrezno pripravljenim izkopnim materialom (mleta kamnina fi do 45 mm). Zasip in utrjevanje v plasteh do 30 cm s komprimacijo. Stopnja zbitosti do 95 % po SPP, vse komplet</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</si>
  <si>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 vse komplet</t>
  </si>
  <si>
    <t>Odvoz odvečnega materiala v predelavo gradbenih odpadkov. Obračun v raščenem stanju, vse komplet</t>
  </si>
  <si>
    <t>velikosti 170/170/170 cm</t>
  </si>
  <si>
    <t>Ves izbrani vodovodni material mora biti pred pričetkom izvajanja del potrjen s strani upravljalca vodovoda. V cenah upoštevati nabavo, dobavo in montažo v vsem pritrdilnim materialom, pripravljalnimi in zaključnimi deli.</t>
  </si>
  <si>
    <t>Izdelava zemeljskega planuma ceste v projektiranem naklonu zbitosti 95 % po SPP, vse komplet</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</si>
  <si>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</si>
  <si>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Premaz stikov z bitumensko emulzijo na stiku z novim asfaltom, vse komplet</t>
  </si>
  <si>
    <t>Izdelava talnih označb širine 15 cm, bele barve, vse komplet</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</si>
  <si>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 - MAKADAM CESTA</t>
  </si>
  <si>
    <t>INSTALACIJSKA DELA</t>
  </si>
  <si>
    <t>ZAKLJUČNA DELA</t>
  </si>
  <si>
    <t>Nadzor geomehanika nad izvajanjem zemeljskih del</t>
  </si>
  <si>
    <t>ELEKTRIKA</t>
  </si>
  <si>
    <t xml:space="preserve">Izdelava nosilne plasti bituminizirane zmesi AC 16 base B 70/100 A4 v debelini 5 cm (31 462) </t>
  </si>
  <si>
    <t xml:space="preserve">Izdelava obrabne in zaporne plasti bituminizirane zmesi AC 11 surf B 70/100 A4 v debelini 4 cm (32 283) </t>
  </si>
  <si>
    <t>Dobava materiala in izdelava bankin širine 50 cm z materialom zrnavosti 0/8 mm za zaklinjanje v deb. 5 cm na predhodno planiran tamponski planum v deb. 25 cm v projektiranem prečnem naklonu 4 %, bankina zaključena 1 cm pod koto vozišča, Ev2&gt;100 MN/m2, Ev2/Ev1=&lt;1,8, vse komplet</t>
  </si>
  <si>
    <t>Državna cesta v dolžini 8300 m1</t>
  </si>
  <si>
    <t>Dobava in montaža merilca pretoka po specifikaciji distributerja (ITRON - Flostar M), komplet s pritrdilnim in tesnilnim materialom( ODCEP OREHEK, VELIKE LOČE,MRŠE)</t>
  </si>
  <si>
    <t>SKLOP 5 - OBČINSKA MEJA - ARTVIŽE</t>
  </si>
  <si>
    <t xml:space="preserve">SKUPAJ </t>
  </si>
  <si>
    <t>Zgornji ustroj se bo izvajal po projektu: SANACIJA VOZIŠČA REGIONALNE CESTE ZAVRHEK - ARTVIŽE - PREGARJE  in v teh popisih ni zajet.</t>
  </si>
  <si>
    <t xml:space="preserve">SKLOP 5 - POVEZOVALNI VODOVOD IL. BISTRICA - RODIK, ODSEK RJAVČE ARTVIŽE, ETAPA OBČINSKA MEJA - NASELJE ARTVIŽE </t>
  </si>
  <si>
    <t>Izdelava elaborata za vpis v evidenco gospodarske javne infrastrukture (GJI)</t>
  </si>
  <si>
    <t>Dobava in montaža cevi iz duktilne litine tlačne stopnje min. C50 oz. po specifikaciji PFA, komplet s pritrdilnim, vijačnim in tesnilnim materialom, ki ustrezajo tlačni stopnji cevi in armatur</t>
  </si>
  <si>
    <t>NEUPRAVIČENO</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</si>
  <si>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Tabla je izdelana v skladu z Navodili organa upravljanja na področju komuniciranja vsebin evropske kohezijske politike v programskem obdobju 2014-2020Upoštevati tudi navodila za ravnanje z gradbenimi odpadki v skladu s tehničnimi predpisi, normativi in navodili za gospodarjenje z gradbenimi odpadki oziroma veljavno zakonodajo, predpise iz varstva pri delu ter projektno dokumentacijo. V enotnih cenah upoštevati: nabava, dobava, priprava in vgrajevanje potrebnega materiala po opisu del v posameznih postavkah z vsemi transporti in prenosi, vgrajeni materiali za ta dela morajo po kvaliteti ustrezati določilom veljavnih predpisov in SIST,  vsa pomožna dela, vse površine morajo biti popolnoma ravne in navpične.</t>
  </si>
  <si>
    <t>ur</t>
  </si>
  <si>
    <t>Izdelava geodetskega posnetka novega stanja vključno s katastrom komunalnih naprav</t>
  </si>
  <si>
    <t>Cevi morajo biti izdelane na obojko v skladu s SIST EN 545:2010, z odgovarjajočimi spoji za različne primere vgradnje (STD, STD Vi, UNI Ve, tyton, tyton sit+, BLS, VRS). Cevi morajo biti na zunanji stran zaščitene z aktivno galvansko zaščito, ki omogoča vgradnjo cevi tudi v agresivnejšo zemljo (z litino Zn + Al minimalne debeline 400 g/m2 v razmerju 85% Zn in 15% Al  in premazane z modrim zaključnim nanosom, na notranji strani pa s cementno oblogo tipa CEM – III / BFC (plavžni žlindrin cement) po EN 197-1.</t>
  </si>
  <si>
    <t>•	Tlačne cevi iz nodularne litine (NL) 
z osnovnim TYTON (TYT) ali STANDARDNIM (STD) spojem morajo biti izdelane na obojko v skladu z EN 545:2010, preferiranega tlačnega razreda najmanj C50.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t>
  </si>
  <si>
    <t>•	Tlačne cevi iz nodularne litine (NL) z razstavljivim sidrnim spojem (VRS, BLS, UNI VE) 
morajo biti izdelane na obojko z dvojnim utorom za sidrni razstavljiv spoj v skladu z EN 545:2010, vključno s tesnili in razstavljivim sidrnim spojem.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 Cevi morajo biti skladne z naslednjimi tlačnimi stopnjami:
DN80 = PFA100bar; DN100 = PFA75bar; DN125 = PFA63 bar; DN150 = PFA63bar; DN200 = PFA42 bar.</t>
  </si>
  <si>
    <t xml:space="preserve">•	Obojčni fazonski kosi z razstavljivim sidrnim spojem (VRS, BLS, UNI VE) 
morajo imeti enak spoj kot ponujene cevi z razstavljivim sidrnim spojem.  Fazonski kosi morajo biti zaščiteni z 250 mikronsko epoxy zaščito. V primeru, da proizvajalec v svojem programu nima katerega od MMA kosov, dovoljujemo, da ga sestavi na način: MMA=MMA+FFR. Fazonski kosi morajo biti opremljeni z odgovarjajočimi obojčnimi tesnili v skladu z EN 681-1.
Obojčni fazonski kosi naj bodo istega proizvajalca kot cevi. </t>
  </si>
  <si>
    <t>•	Obojčni fazonski kosi 
morajo biti izdelani iz nodularne litine v skladu z EN 545:2010,  na obojko z navadnim ali varovanim sidrnim tesnilom. Spoji na fazonskih kosih naj bodo kompatibilni s spojih na ceveh (STD cev-STD fazon; TYT cev-TYT fazon). V primeru, da proizvajalec v svojem programu nima katerega od MMA kosov, dovoljujemo, da ga sestavi na način: MMA=MMA+FFR. Navedeni proizvajalec fazonskih kosov mora pri klasičnem postopku barvanja (250 mikronov epoxy) za vsak posamezen fazonski kos zagotoviti skladnost z GSK certifikatom. Obojčni fazonski kosi morajo biti opremljeni z odgovarjajočimi obojčnimi tesnili v skladu z EN 681-1.</t>
  </si>
  <si>
    <t xml:space="preserve">Prirobnični fazonski kosi  morajo biti izdelani iz nodularne litine v skladu z EN 545:2010, z zunanjo in notranjo epoksi zaščito min. 250 mikronov, potrjeno z GSK certifikatom. 
Obojčni in prirobnični fazonski kosi naj bodo istega proizvajalca. </t>
  </si>
  <si>
    <t>•	EV zasuni 
EV zasuni za tlake do PN16 bar morajo biti izdelani iz nodularne litine, z obojestransko epoksi zaščito minimalne debeline 250 mikronov. Kakovost barvanih površin mora biti potrjena z GSK certifikatom. Klin zasuna je zaščiten z EPDM elastomerno gumo. Vreteno zasuna je izdelano iz nerjavečega jekla. Tesnjenje na vretenu je izvedeno z dvema "O" tesniloma iz NBR. Spoj telesa in pokrova mora biti izveden z vijaki. Ustrezati morajo zahtevam standardov EN 1074-2 (certifikat). 
EV zasuni za tlake nad PN16 imajo lahko klin s kovinskim tesnjenjem</t>
  </si>
  <si>
    <t>•	Nadzemni hidranti 
morajo biti izdelani v skladu z EN 14384, TIP A ali C. Dimenzija 80 mora imeti dva  "C" priključka ter en "B" priključek. Liti deli hidranta so izdelani iz nodularne litine, zaščiteni z epoxy prašno barvo. Kakovost barvanih površin mora biti potrjena z GSK certifikatom.  Zunanja cev je iz nerjevečega materiala AISI 304,  zaporni element hidranta gumiran z EPDM EN 681/W270 antibakterijsko gumo, ki ima certifikat o živilski neoporečnosti, izdan od slovenske inštitucije (upoštevajoč KTW priporočila) v skladu s slovensko zakonodajo.  Glava hidranta zaščitena z UV odporno barvo RAL 3000. Hidrant mora biti certificiran od priglašenega certifikacijskega organa v skladu z uredbo o gradbenih proizvodih (EU) št. 305/2011 (CPR). Zaporni mehanizem mora prenesti predpisano obremenitev, ki je min. 250Nm. Hidrant mora biti označen s številko standarda po katerem je izdelan, številko priglašenega organa, ki je izvajal certifikacijo in številko veljavnega certifikata. Lomna izvedba hidranta mora v primeru loma hidranta preprečiti iztok vode iz omrežja. Glava hidranta mora biti vrtljiva za 360°. Gumirani zaporni element hidranta mora tesniti v ventilu na površini, ki je iz nerjavnega materiala. Menjava zapornega elementa mora biti omogočena brez izkopa hidranta. Nastavek za ključ mora omogočati upravljanje hidranta s standardnim ključem po DIN 3223 najmanj z dvema oprijemoma, kot objemni ključ z zatikom  fi 90  in nasadni ključ S 70. Minimalna pretočnost hidranta RD 1250 mora biti: Za hidrant DN80 Kv ≥ 110 m3/h merjeno na B spojki. Proizvajalec mora razpolagati z GSK certifikatom. Kot npr. IMP Armature. Vsi hidranti morajo biti istega proizvajalca</t>
  </si>
  <si>
    <t xml:space="preserve">•	Podzemni hidranti
morajo biti izdelani v skladu z EN 14339. Ventil in telo hidranta morata biti izdelana iz enega dela, odlitega iz nodularne litine, z epoxy zaščito minimalne debeline 250 mikronov. Kakovost barvanih površin mora biti potrjena z GSK certifikatom. Zaporni element hidranta mora biti gumiran z EPDM elastomerno gumo. EPDM elastomer in epoxy barva morata biti v skladu s predpisom W 270 in živilsko neoporečna, odobrena s strani slovenske inštitucije (upoštevajoč KTW priporočila) v skladu s slovensko zakonodajo. EPDM zmes mora ustrezati EN 681. Hidrant mora biti certificiran od priglašenega certifikacijskega organa v skladu z uredbo o gradbenih proizvodih (EU) št. 305/2011 (CPR). Hidrant mora biti označen s številko standarda, po katerem je izdelan, številko priglašenega organa, ki je izvajal certifikacijo in številko veljavnega certifikata. Gumirani zaporni element hidranta mora tesniti v ventilu na površini, ki je iz nerjavnega materiala AISI 304. Menjava zapornega elementa mora biti omogočena brez izkopa hidranta. Hidrant mora imeti varovalo, ki onemogoča demontažo zapornega elementa hidranta pod tlakom. Konstrukcija hidranta mora omogočati zamenjavo samo izhoda oz. hidrantnega nastavka. Izhod hidranta oz. hidrantni nastavek mora biti opremljen z nepovratno membrano, ki ščiti pred vdorom nečistoč v hidrant. Minimalna pretočnost hidranta mora biti Kv ≥ 110 m3/h. Vsi hidranti morajo biti istega proizvajalca. </t>
  </si>
  <si>
    <t>•	Zračniki (avtomatski) - vgradnja v jašek
Ohišje iz duktilne litine GGG40 z epoxy zaščito minimalno 250 mikronov, tesnilo iz EPDM-a. Krogla ventila in vijačni material je iz INOX-a. Delovno področje tlaka je lahko do vključno PN 40. Kakovost barvanih površin mora biti potrjena z GSK certifikatom. Vsi ventili morajo biti istega proizvajalca.</t>
  </si>
  <si>
    <t>•	Lovilniki nesnage
morajo biti izdelani v skladu s Smernicami o tlačni opremi 2014/68/EU.  Liti deli prirobničnega lovilnika nesnage morajo biti izdelani iz nodularne litine, z epoxy zaščito minimalne debeline 250 mikronov. Epoxy barva mora biti v skladu s predpisom w270 in živilsko neoporečna, odobrena s strani slovenske inštitucije (upoštevajoč KTW priporočila) v skladu s slovensko zakonodajo.  Kakovost barvanih površin mora biti potrjena z GSK certifikatom</t>
  </si>
  <si>
    <t>•	Montažno-demontažni kosi 
morajo biti izdelani iz duktilne litine, z zaščito epoxy ali Rilsan. Prirobnice standardizirane po EN 1092, tesnilo EPDM, razpon po dimenzijah:
-DN 50-200: 174-214mm</t>
  </si>
  <si>
    <t>Izdelava armiranobetonskih jaškov po projektiranih detajlih, komplet z opažanjem, razopažanjem, dobavo in vgradnjo LTŽ pokrova nosilnosti 400 kN z zaklepom, protihrupnim vložkom in napisom VODOVOD ter vstopne lestve (pri globinah od pokrova do dna jaška nad 110 cm) komplet s polaganjem proda granulacije 16-32 mm na dno jarka ter izdelavo protizmrzovalne zaščite po detajlu iz STYRODUR plošč cca. 1m2 z vgradnjo kotnih profilov za pritrditev, vključno s potrebnim dodatnim izkopom za jašek, odvozom izkopnega materiala v predelavo gradbenih odpadkov, zasipom, vse komplet</t>
  </si>
  <si>
    <t xml:space="preserve">Izdelava PID - a za vsa izvedena dela </t>
  </si>
  <si>
    <r>
      <t>Projektantski nadzor nad izvajanjem del vključno z nadzorom odgovornega vodje projekta v skladu z GZ in ZAID. Upoštevati ce</t>
    </r>
    <r>
      <rPr>
        <sz val="11"/>
        <color rgb="FF00B050"/>
        <rFont val="Arial"/>
        <family val="2"/>
        <charset val="238"/>
      </rPr>
      <t>no 50€/</t>
    </r>
    <r>
      <rPr>
        <sz val="11"/>
        <rFont val="Arial"/>
        <family val="2"/>
      </rPr>
      <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</si>
</sst>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quot;SIT&quot;_-;\-* #,##0.00\ &quot;SIT&quot;_-;_-* &quot;-&quot;??\ &quot;SIT&quot;_-;_-@_-"/>
    <numFmt numFmtId="165" formatCode="#,##0.00\ _S_I_T"/>
    <numFmt numFmtId="166" formatCode="#,##0.0"/>
    <numFmt numFmtId="167" formatCode="#,##0.000"/>
  </numFmts>
  <fonts count="23" x14ac:knownFonts="1">
    <font>
      <sz val="11"/>
      <color theme="1"/>
      <name val="Calibri"/>
      <family val="2"/>
      <charset val="238"/>
      <scheme val="minor"/>
    </font>
    <font>
      <sz val="11"/>
      <color theme="1"/>
      <name val="Calibri"/>
      <family val="2"/>
      <charset val="238"/>
      <scheme val="minor"/>
    </font>
    <font>
      <b/>
      <sz val="11"/>
      <color theme="1"/>
      <name val="Calibri"/>
      <family val="2"/>
      <scheme val="minor"/>
    </font>
    <font>
      <b/>
      <sz val="11"/>
      <color theme="1"/>
      <name val="Calibri"/>
      <family val="2"/>
      <charset val="238"/>
      <scheme val="minor"/>
    </font>
    <font>
      <sz val="11"/>
      <color theme="1"/>
      <name val="Calibri"/>
      <family val="2"/>
      <scheme val="minor"/>
    </font>
    <font>
      <sz val="11"/>
      <name val="Calibri"/>
      <family val="2"/>
      <scheme val="minor"/>
    </font>
    <font>
      <sz val="10"/>
      <name val="Arial CE"/>
      <charset val="238"/>
    </font>
    <font>
      <b/>
      <sz val="11"/>
      <name val="Calibri"/>
      <family val="2"/>
      <scheme val="minor"/>
    </font>
    <font>
      <sz val="11"/>
      <name val="Arial"/>
      <family val="2"/>
      <charset val="238"/>
    </font>
    <font>
      <sz val="11"/>
      <name val="Arial"/>
      <family val="2"/>
    </font>
    <font>
      <sz val="11"/>
      <color rgb="FF00B050"/>
      <name val="Arial"/>
      <family val="2"/>
    </font>
    <font>
      <sz val="10"/>
      <name val="Arial"/>
      <family val="2"/>
      <charset val="238"/>
    </font>
    <font>
      <b/>
      <sz val="11"/>
      <name val="Arial"/>
      <family val="2"/>
    </font>
    <font>
      <b/>
      <sz val="12"/>
      <name val="Arial CE"/>
      <family val="2"/>
      <charset val="238"/>
    </font>
    <font>
      <sz val="10"/>
      <name val="Arial CE"/>
      <family val="2"/>
      <charset val="238"/>
    </font>
    <font>
      <sz val="18"/>
      <color theme="1"/>
      <name val="Calibri"/>
      <family val="2"/>
      <scheme val="minor"/>
    </font>
    <font>
      <b/>
      <sz val="14"/>
      <color theme="1"/>
      <name val="Calibri"/>
      <family val="2"/>
      <charset val="238"/>
      <scheme val="minor"/>
    </font>
    <font>
      <sz val="11"/>
      <color theme="0"/>
      <name val="Calibri"/>
      <family val="2"/>
      <scheme val="minor"/>
    </font>
    <font>
      <b/>
      <sz val="11"/>
      <color theme="0"/>
      <name val="Calibri"/>
      <family val="2"/>
      <scheme val="minor"/>
    </font>
    <font>
      <sz val="10"/>
      <name val="Arial"/>
      <family val="2"/>
    </font>
    <font>
      <sz val="11"/>
      <name val="Calibri"/>
      <family val="2"/>
      <charset val="238"/>
      <scheme val="minor"/>
    </font>
    <font>
      <sz val="26"/>
      <color rgb="FFFF0000"/>
      <name val="Calibri"/>
      <family val="2"/>
      <charset val="238"/>
      <scheme val="minor"/>
    </font>
    <font>
      <sz val="11"/>
      <color rgb="FF00B050"/>
      <name val="Arial"/>
      <family val="2"/>
      <charset val="238"/>
    </font>
  </fonts>
  <fills count="3">
    <fill>
      <patternFill patternType="none"/>
    </fill>
    <fill>
      <patternFill patternType="gray125"/>
    </fill>
    <fill>
      <patternFill patternType="solid">
        <fgColor rgb="FFFFFFCC"/>
        <bgColor indexed="64"/>
      </patternFill>
    </fill>
  </fills>
  <borders count="8">
    <border>
      <left/>
      <right/>
      <top/>
      <bottom/>
      <diagonal/>
    </border>
    <border>
      <left/>
      <right/>
      <top style="thin">
        <color indexed="64"/>
      </top>
      <bottom style="medium">
        <color indexed="64"/>
      </bottom>
      <diagonal/>
    </border>
    <border>
      <left/>
      <right/>
      <top style="medium">
        <color indexed="64"/>
      </top>
      <bottom style="double">
        <color indexed="64"/>
      </bottom>
      <diagonal/>
    </border>
    <border>
      <left style="thin">
        <color indexed="8"/>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4" fontId="1" fillId="0" borderId="0" applyFont="0" applyFill="0" applyBorder="0" applyAlignment="0" applyProtection="0"/>
    <xf numFmtId="0" fontId="6" fillId="0" borderId="0"/>
    <xf numFmtId="164" fontId="6" fillId="0" borderId="0" applyFont="0" applyFill="0" applyBorder="0" applyAlignment="0" applyProtection="0"/>
    <xf numFmtId="0" fontId="11" fillId="0" borderId="0"/>
    <xf numFmtId="0" fontId="11" fillId="0" borderId="3">
      <alignment horizontal="left" vertical="top" wrapText="1"/>
    </xf>
    <xf numFmtId="0" fontId="13" fillId="0" borderId="0">
      <alignment horizontal="left" vertical="top" wrapText="1" readingOrder="1"/>
    </xf>
    <xf numFmtId="0" fontId="14" fillId="0" borderId="0">
      <alignment vertical="top" wrapText="1"/>
    </xf>
  </cellStyleXfs>
  <cellXfs count="76">
    <xf numFmtId="0" fontId="0" fillId="0" borderId="0" xfId="0"/>
    <xf numFmtId="44" fontId="2" fillId="0" borderId="0" xfId="0" applyNumberFormat="1" applyFont="1"/>
    <xf numFmtId="0" fontId="2" fillId="0" borderId="0" xfId="0" applyFont="1"/>
    <xf numFmtId="44" fontId="2" fillId="2" borderId="1" xfId="1" applyFont="1" applyFill="1" applyBorder="1"/>
    <xf numFmtId="0" fontId="0" fillId="0" borderId="0" xfId="0" applyNumberFormat="1"/>
    <xf numFmtId="0" fontId="0" fillId="0" borderId="0" xfId="0" applyNumberFormat="1" applyBorder="1"/>
    <xf numFmtId="0" fontId="0" fillId="0" borderId="0" xfId="0" applyBorder="1"/>
    <xf numFmtId="44" fontId="2" fillId="0" borderId="0" xfId="0" applyNumberFormat="1" applyFont="1" applyBorder="1"/>
    <xf numFmtId="0" fontId="4" fillId="2" borderId="1" xfId="0" applyFont="1" applyFill="1" applyBorder="1" applyAlignment="1">
      <alignment vertical="top" wrapText="1"/>
    </xf>
    <xf numFmtId="0" fontId="0" fillId="0" borderId="0" xfId="0" applyAlignment="1">
      <alignment vertical="top" wrapText="1"/>
    </xf>
    <xf numFmtId="0" fontId="0" fillId="2" borderId="1" xfId="0" applyFill="1" applyBorder="1" applyAlignment="1">
      <alignment horizontal="center"/>
    </xf>
    <xf numFmtId="0" fontId="0" fillId="0" borderId="0" xfId="0" applyAlignment="1">
      <alignment horizontal="center"/>
    </xf>
    <xf numFmtId="0" fontId="0" fillId="2" borderId="1" xfId="0" applyFill="1" applyBorder="1" applyAlignment="1">
      <alignment vertical="top" wrapText="1"/>
    </xf>
    <xf numFmtId="0" fontId="4" fillId="2" borderId="1" xfId="0" applyFont="1" applyFill="1" applyBorder="1" applyAlignment="1">
      <alignment horizontal="center"/>
    </xf>
    <xf numFmtId="0" fontId="4" fillId="2" borderId="1" xfId="0" applyNumberFormat="1" applyFont="1" applyFill="1" applyBorder="1" applyAlignment="1">
      <alignment horizontal="center"/>
    </xf>
    <xf numFmtId="44" fontId="4" fillId="2" borderId="1" xfId="1" applyFont="1" applyFill="1" applyBorder="1"/>
    <xf numFmtId="0" fontId="4" fillId="0" borderId="0" xfId="0" applyFont="1" applyBorder="1"/>
    <xf numFmtId="0" fontId="4" fillId="2" borderId="1" xfId="0" applyFont="1" applyFill="1" applyBorder="1" applyAlignment="1">
      <alignment horizontal="left" vertical="top"/>
    </xf>
    <xf numFmtId="0" fontId="0" fillId="0" borderId="2" xfId="0" applyNumberFormat="1" applyBorder="1"/>
    <xf numFmtId="44" fontId="2" fillId="0" borderId="2" xfId="0" applyNumberFormat="1" applyFont="1" applyBorder="1"/>
    <xf numFmtId="0" fontId="3" fillId="0" borderId="2" xfId="0" applyFont="1" applyBorder="1"/>
    <xf numFmtId="0" fontId="2" fillId="0" borderId="0" xfId="0" applyFont="1" applyFill="1" applyBorder="1" applyAlignment="1">
      <alignment vertical="top" wrapText="1"/>
    </xf>
    <xf numFmtId="0" fontId="8" fillId="0" borderId="0" xfId="0" applyFont="1" applyFill="1" applyBorder="1" applyAlignment="1">
      <alignment horizontal="left" vertical="top" wrapText="1"/>
    </xf>
    <xf numFmtId="0" fontId="0" fillId="0" borderId="0" xfId="0" applyFill="1" applyBorder="1" applyAlignment="1">
      <alignment horizontal="center"/>
    </xf>
    <xf numFmtId="0" fontId="0" fillId="0" borderId="0" xfId="0" applyFill="1" applyBorder="1"/>
    <xf numFmtId="0" fontId="8" fillId="0" borderId="0" xfId="0" applyFont="1" applyAlignment="1">
      <alignment vertical="top" wrapText="1"/>
    </xf>
    <xf numFmtId="0" fontId="9" fillId="0" borderId="0" xfId="0" applyFont="1" applyFill="1" applyBorder="1" applyAlignment="1">
      <alignment horizontal="left" vertical="top" wrapText="1"/>
    </xf>
    <xf numFmtId="0" fontId="0" fillId="0" borderId="0" xfId="0" applyAlignment="1">
      <alignment horizontal="center" vertical="top"/>
    </xf>
    <xf numFmtId="0" fontId="2" fillId="0" borderId="0" xfId="0" applyFont="1" applyFill="1" applyBorder="1" applyAlignment="1">
      <alignment horizontal="center" vertical="top" wrapText="1"/>
    </xf>
    <xf numFmtId="0" fontId="10" fillId="0" borderId="0" xfId="0" applyFont="1" applyFill="1" applyBorder="1" applyAlignment="1">
      <alignment horizontal="left" vertical="top" wrapText="1"/>
    </xf>
    <xf numFmtId="44" fontId="5" fillId="0" borderId="0" xfId="1" applyFont="1" applyFill="1" applyBorder="1"/>
    <xf numFmtId="44" fontId="5" fillId="0" borderId="0" xfId="1" applyFont="1"/>
    <xf numFmtId="44" fontId="5" fillId="2" borderId="1" xfId="1" applyFont="1" applyFill="1" applyBorder="1"/>
    <xf numFmtId="44" fontId="7" fillId="2" borderId="1" xfId="1" applyFont="1" applyFill="1" applyBorder="1"/>
    <xf numFmtId="4" fontId="5" fillId="0" borderId="0" xfId="0" applyNumberFormat="1" applyFont="1" applyFill="1" applyBorder="1" applyAlignment="1">
      <alignment horizontal="center"/>
    </xf>
    <xf numFmtId="4" fontId="5" fillId="0" borderId="0" xfId="0" applyNumberFormat="1" applyFont="1" applyAlignment="1">
      <alignment horizontal="center"/>
    </xf>
    <xf numFmtId="4" fontId="5" fillId="2" borderId="1" xfId="0" applyNumberFormat="1" applyFont="1" applyFill="1" applyBorder="1" applyAlignment="1">
      <alignment horizontal="center"/>
    </xf>
    <xf numFmtId="0" fontId="0" fillId="0" borderId="0" xfId="0" applyFill="1"/>
    <xf numFmtId="0" fontId="0" fillId="2" borderId="1" xfId="0" applyFill="1" applyBorder="1" applyAlignment="1">
      <alignment horizontal="center" vertical="top"/>
    </xf>
    <xf numFmtId="44" fontId="4" fillId="0" borderId="0" xfId="1" applyFont="1" applyFill="1" applyBorder="1"/>
    <xf numFmtId="0" fontId="4" fillId="0" borderId="0" xfId="0" applyFont="1" applyFill="1" applyBorder="1"/>
    <xf numFmtId="0" fontId="9" fillId="0" borderId="0" xfId="0" applyFont="1" applyAlignment="1">
      <alignment horizontal="left" vertical="top" wrapText="1"/>
    </xf>
    <xf numFmtId="4" fontId="8" fillId="0" borderId="0" xfId="0" applyNumberFormat="1" applyFont="1" applyAlignment="1">
      <alignment horizontal="right" vertical="top" wrapText="1"/>
    </xf>
    <xf numFmtId="165" fontId="8" fillId="0" borderId="0" xfId="0" applyNumberFormat="1" applyFont="1" applyAlignment="1">
      <alignment horizontal="right" vertical="top" wrapText="1"/>
    </xf>
    <xf numFmtId="0" fontId="12" fillId="0" borderId="0" xfId="0" applyFont="1" applyAlignment="1">
      <alignment horizontal="left" vertical="top" wrapText="1"/>
    </xf>
    <xf numFmtId="166" fontId="2" fillId="0" borderId="0" xfId="0" applyNumberFormat="1" applyFont="1" applyFill="1" applyBorder="1" applyAlignment="1">
      <alignment horizontal="center" vertical="top" wrapText="1"/>
    </xf>
    <xf numFmtId="167" fontId="8" fillId="0" borderId="0" xfId="0" applyNumberFormat="1" applyFont="1" applyAlignment="1">
      <alignment horizontal="right" vertical="top" wrapText="1"/>
    </xf>
    <xf numFmtId="44" fontId="5" fillId="0" borderId="0" xfId="1" applyFont="1" applyBorder="1"/>
    <xf numFmtId="0" fontId="0" fillId="0" borderId="0" xfId="0" applyBorder="1" applyAlignment="1">
      <alignment horizontal="center" vertical="top"/>
    </xf>
    <xf numFmtId="0" fontId="0" fillId="0" borderId="0" xfId="0" applyBorder="1" applyAlignment="1">
      <alignment vertical="top" wrapText="1"/>
    </xf>
    <xf numFmtId="0" fontId="0" fillId="0" borderId="0" xfId="0" applyBorder="1" applyAlignment="1">
      <alignment horizontal="center"/>
    </xf>
    <xf numFmtId="4" fontId="5" fillId="0" borderId="0" xfId="0" applyNumberFormat="1" applyFont="1" applyBorder="1" applyAlignment="1">
      <alignment horizontal="center"/>
    </xf>
    <xf numFmtId="0" fontId="3" fillId="0" borderId="0" xfId="0" applyFont="1" applyAlignment="1">
      <alignment horizontal="left" vertical="top" wrapText="1"/>
    </xf>
    <xf numFmtId="0" fontId="15" fillId="0" borderId="0" xfId="0" applyFont="1"/>
    <xf numFmtId="0" fontId="0" fillId="2" borderId="4" xfId="0" applyFill="1" applyBorder="1" applyAlignment="1">
      <alignment horizontal="center"/>
    </xf>
    <xf numFmtId="0" fontId="16" fillId="2" borderId="4" xfId="0" applyFont="1" applyFill="1" applyBorder="1" applyAlignment="1">
      <alignment horizontal="center"/>
    </xf>
    <xf numFmtId="0" fontId="17" fillId="0" borderId="0" xfId="0" applyNumberFormat="1" applyFont="1" applyBorder="1"/>
    <xf numFmtId="0" fontId="17" fillId="0" borderId="0" xfId="0" applyFont="1" applyBorder="1"/>
    <xf numFmtId="44" fontId="18" fillId="0" borderId="0" xfId="0" applyNumberFormat="1" applyFont="1" applyBorder="1"/>
    <xf numFmtId="44" fontId="19" fillId="0" borderId="0" xfId="0" applyNumberFormat="1" applyFont="1" applyAlignment="1">
      <alignment horizontal="left" vertical="top" wrapText="1"/>
    </xf>
    <xf numFmtId="0" fontId="15" fillId="0" borderId="0" xfId="0" applyFont="1" applyBorder="1"/>
    <xf numFmtId="44" fontId="12" fillId="0" borderId="0" xfId="0" applyNumberFormat="1" applyFont="1" applyAlignment="1">
      <alignment vertical="top"/>
    </xf>
    <xf numFmtId="44" fontId="12" fillId="0" borderId="0" xfId="0" applyNumberFormat="1" applyFont="1" applyAlignment="1">
      <alignment horizontal="left" vertical="top"/>
    </xf>
    <xf numFmtId="4" fontId="20" fillId="0" borderId="0" xfId="0" applyNumberFormat="1" applyFont="1" applyAlignment="1">
      <alignment horizontal="justify" vertical="top" wrapText="1"/>
    </xf>
    <xf numFmtId="0" fontId="21" fillId="0" borderId="0" xfId="0" applyFont="1"/>
    <xf numFmtId="0" fontId="0" fillId="0" borderId="0" xfId="0" applyFill="1" applyAlignment="1">
      <alignment vertical="top" wrapText="1"/>
    </xf>
    <xf numFmtId="44" fontId="4" fillId="0" borderId="0" xfId="0" applyNumberFormat="1" applyFont="1" applyFill="1" applyBorder="1"/>
    <xf numFmtId="0" fontId="3" fillId="0" borderId="0" xfId="0" applyFont="1" applyAlignment="1">
      <alignment horizontal="left" vertical="top" wrapText="1"/>
    </xf>
    <xf numFmtId="0" fontId="3" fillId="0" borderId="0" xfId="0" applyFont="1" applyAlignment="1">
      <alignment horizontal="justify" vertical="justify" wrapText="1"/>
    </xf>
    <xf numFmtId="0" fontId="3" fillId="0" borderId="0" xfId="0" applyFont="1" applyAlignment="1">
      <alignment horizontal="left" vertical="top" wrapText="1"/>
    </xf>
    <xf numFmtId="0" fontId="16" fillId="0" borderId="0" xfId="0" applyFont="1" applyAlignment="1">
      <alignment horizontal="left" vertical="top" wrapText="1"/>
    </xf>
    <xf numFmtId="0" fontId="16" fillId="2" borderId="5" xfId="0" applyFont="1" applyFill="1" applyBorder="1" applyAlignment="1">
      <alignment horizontal="center" wrapText="1"/>
    </xf>
    <xf numFmtId="0" fontId="16" fillId="2" borderId="6" xfId="0" applyFont="1" applyFill="1" applyBorder="1" applyAlignment="1">
      <alignment horizontal="center" wrapText="1"/>
    </xf>
    <xf numFmtId="0" fontId="16" fillId="2" borderId="7" xfId="0" applyFont="1" applyFill="1" applyBorder="1" applyAlignment="1">
      <alignment horizontal="center" wrapText="1"/>
    </xf>
    <xf numFmtId="0" fontId="12" fillId="0" borderId="0" xfId="0" applyFont="1" applyAlignment="1">
      <alignment horizontal="left" vertical="top" wrapText="1"/>
    </xf>
    <xf numFmtId="0" fontId="12" fillId="0" borderId="0" xfId="0" applyFont="1" applyAlignment="1">
      <alignment horizontal="left" vertical="top"/>
    </xf>
  </cellXfs>
  <cellStyles count="8">
    <cellStyle name="Navadno" xfId="0" builtinId="0"/>
    <cellStyle name="Navadno 15" xfId="7" xr:uid="{00000000-0005-0000-0000-000001000000}"/>
    <cellStyle name="Navadno 2" xfId="2" xr:uid="{00000000-0005-0000-0000-000002000000}"/>
    <cellStyle name="Nivo_1_GlNaslov" xfId="6" xr:uid="{00000000-0005-0000-0000-000004000000}"/>
    <cellStyle name="Normal_BoQ - cene sit_eur 2 2" xfId="4" xr:uid="{00000000-0005-0000-0000-000005000000}"/>
    <cellStyle name="tekst-levo 2" xfId="5" xr:uid="{00000000-0005-0000-0000-000007000000}"/>
    <cellStyle name="Valuta" xfId="1" builtinId="4"/>
    <cellStyle name="Valuta 2" xfId="3" xr:uid="{00000000-0005-0000-0000-00000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tabSelected="1" zoomScaleNormal="100" zoomScaleSheetLayoutView="100" workbookViewId="0">
      <selection activeCell="H11" sqref="H11"/>
    </sheetView>
  </sheetViews>
  <sheetFormatPr defaultRowHeight="15" x14ac:dyDescent="0.25"/>
  <cols>
    <col min="2" max="2" width="4.7109375" customWidth="1"/>
    <col min="3" max="3" width="41.28515625" customWidth="1"/>
    <col min="4" max="4" width="16.28515625" style="2" bestFit="1" customWidth="1"/>
    <col min="5" max="5" width="14.7109375" style="2" customWidth="1"/>
    <col min="6" max="6" width="16.7109375" customWidth="1"/>
  </cols>
  <sheetData>
    <row r="1" spans="1:6" s="53" customFormat="1" ht="75" customHeight="1" thickBot="1" x14ac:dyDescent="0.4">
      <c r="B1" s="71" t="s">
        <v>73</v>
      </c>
      <c r="C1" s="72"/>
      <c r="D1" s="73"/>
      <c r="E1" s="24"/>
      <c r="F1" s="60"/>
    </row>
    <row r="2" spans="1:6" s="6" customFormat="1" x14ac:dyDescent="0.25">
      <c r="B2" s="5"/>
      <c r="D2" s="7"/>
      <c r="E2" s="7" t="s">
        <v>76</v>
      </c>
    </row>
    <row r="3" spans="1:6" s="40" customFormat="1" x14ac:dyDescent="0.25">
      <c r="A3" s="45">
        <v>1</v>
      </c>
      <c r="B3" s="75" t="s">
        <v>61</v>
      </c>
      <c r="C3" s="75"/>
      <c r="D3" s="61">
        <f>'Artviže-OM SKLOP 5'!F127</f>
        <v>0</v>
      </c>
      <c r="E3" s="39"/>
      <c r="F3" s="39"/>
    </row>
    <row r="4" spans="1:6" s="40" customFormat="1" hidden="1" x14ac:dyDescent="0.25">
      <c r="A4" s="45">
        <v>2</v>
      </c>
      <c r="B4" s="74" t="s">
        <v>64</v>
      </c>
      <c r="C4" s="74"/>
      <c r="D4" s="74"/>
      <c r="E4" s="39"/>
      <c r="F4" s="39"/>
    </row>
    <row r="5" spans="1:6" s="40" customFormat="1" ht="15" customHeight="1" x14ac:dyDescent="0.25">
      <c r="A5" s="45">
        <v>2</v>
      </c>
      <c r="B5" s="75" t="s">
        <v>62</v>
      </c>
      <c r="C5" s="75"/>
      <c r="D5" s="66">
        <f>'Artviže-OM SKLOP 5'!F146</f>
        <v>27150</v>
      </c>
      <c r="E5" s="62">
        <f>'Artviže-OM SKLOP 5'!G146</f>
        <v>0</v>
      </c>
      <c r="F5" s="39"/>
    </row>
    <row r="6" spans="1:6" s="57" customFormat="1" x14ac:dyDescent="0.25">
      <c r="B6" s="56"/>
      <c r="C6" s="57" t="s">
        <v>68</v>
      </c>
      <c r="F6" s="58"/>
    </row>
    <row r="7" spans="1:6" s="6" customFormat="1" ht="15.75" thickBot="1" x14ac:dyDescent="0.3">
      <c r="B7" s="5"/>
      <c r="F7" s="7"/>
    </row>
    <row r="8" spans="1:6" ht="15.75" thickBot="1" x14ac:dyDescent="0.3">
      <c r="B8" s="18"/>
      <c r="C8" s="20" t="s">
        <v>71</v>
      </c>
      <c r="D8" s="19">
        <f>SUM(B3:D5)</f>
        <v>27150</v>
      </c>
      <c r="E8" s="19">
        <f>SUM(E5:E6)</f>
        <v>0</v>
      </c>
      <c r="F8" s="7"/>
    </row>
    <row r="9" spans="1:6" ht="15.75" thickTop="1" x14ac:dyDescent="0.25">
      <c r="C9" s="41"/>
      <c r="D9" s="59"/>
      <c r="E9" s="1"/>
    </row>
    <row r="10" spans="1:6" x14ac:dyDescent="0.25">
      <c r="B10" s="4"/>
      <c r="D10" s="1"/>
      <c r="E10" s="1"/>
    </row>
    <row r="11" spans="1:6" ht="258" customHeight="1" x14ac:dyDescent="0.25">
      <c r="B11" s="69" t="s">
        <v>77</v>
      </c>
      <c r="C11" s="69"/>
      <c r="D11" s="69"/>
      <c r="E11" s="52"/>
    </row>
    <row r="12" spans="1:6" ht="271.5" customHeight="1" x14ac:dyDescent="0.25">
      <c r="B12" s="69" t="s">
        <v>37</v>
      </c>
      <c r="C12" s="69"/>
      <c r="D12" s="69"/>
      <c r="E12" s="52"/>
    </row>
    <row r="13" spans="1:6" ht="45.75" customHeight="1" x14ac:dyDescent="0.25">
      <c r="B13" s="69" t="s">
        <v>55</v>
      </c>
      <c r="C13" s="69"/>
      <c r="D13" s="69"/>
      <c r="E13" s="52"/>
    </row>
    <row r="14" spans="1:6" ht="120.75" customHeight="1" x14ac:dyDescent="0.25">
      <c r="B14" s="68" t="s">
        <v>80</v>
      </c>
      <c r="C14" s="68"/>
      <c r="D14" s="68"/>
      <c r="E14" s="67"/>
    </row>
    <row r="15" spans="1:6" ht="140.25" customHeight="1" x14ac:dyDescent="0.25">
      <c r="B15" s="68" t="s">
        <v>81</v>
      </c>
      <c r="C15" s="68"/>
      <c r="D15" s="68"/>
      <c r="E15" s="67"/>
    </row>
    <row r="16" spans="1:6" ht="199.5" customHeight="1" x14ac:dyDescent="0.25">
      <c r="B16" s="68" t="s">
        <v>82</v>
      </c>
      <c r="C16" s="68"/>
      <c r="D16" s="68"/>
      <c r="E16" s="67"/>
    </row>
    <row r="17" spans="2:5" ht="138" customHeight="1" x14ac:dyDescent="0.25">
      <c r="B17" s="68" t="s">
        <v>83</v>
      </c>
      <c r="C17" s="68"/>
      <c r="D17" s="68"/>
      <c r="E17" s="67"/>
    </row>
    <row r="18" spans="2:5" ht="171.75" customHeight="1" x14ac:dyDescent="0.25">
      <c r="B18" s="68" t="s">
        <v>84</v>
      </c>
      <c r="C18" s="68"/>
      <c r="D18" s="68"/>
      <c r="E18" s="67"/>
    </row>
    <row r="19" spans="2:5" ht="63.75" customHeight="1" x14ac:dyDescent="0.25">
      <c r="B19" s="68" t="s">
        <v>85</v>
      </c>
      <c r="C19" s="68"/>
      <c r="D19" s="68"/>
      <c r="E19" s="67"/>
    </row>
    <row r="20" spans="2:5" ht="139.5" customHeight="1" x14ac:dyDescent="0.25">
      <c r="B20" s="68" t="s">
        <v>86</v>
      </c>
      <c r="C20" s="68"/>
      <c r="D20" s="68"/>
      <c r="E20" s="67"/>
    </row>
    <row r="21" spans="2:5" ht="401.25" customHeight="1" x14ac:dyDescent="0.25">
      <c r="B21" s="68" t="s">
        <v>87</v>
      </c>
      <c r="C21" s="68"/>
      <c r="D21" s="68"/>
      <c r="E21" s="67"/>
    </row>
    <row r="22" spans="2:5" ht="361.5" customHeight="1" x14ac:dyDescent="0.25">
      <c r="B22" s="68" t="s">
        <v>88</v>
      </c>
      <c r="C22" s="68"/>
      <c r="D22" s="68"/>
      <c r="E22" s="67"/>
    </row>
    <row r="23" spans="2:5" ht="90" customHeight="1" x14ac:dyDescent="0.25">
      <c r="B23" s="68" t="s">
        <v>89</v>
      </c>
      <c r="C23" s="68"/>
      <c r="D23" s="68"/>
      <c r="E23" s="67"/>
    </row>
    <row r="24" spans="2:5" ht="130.5" customHeight="1" x14ac:dyDescent="0.25">
      <c r="B24" s="68" t="s">
        <v>90</v>
      </c>
      <c r="C24" s="68"/>
      <c r="D24" s="68"/>
      <c r="E24" s="67"/>
    </row>
    <row r="25" spans="2:5" ht="79.5" customHeight="1" x14ac:dyDescent="0.25">
      <c r="B25" s="68" t="s">
        <v>91</v>
      </c>
      <c r="C25" s="68"/>
      <c r="D25" s="68"/>
      <c r="E25" s="67"/>
    </row>
    <row r="27" spans="2:5" ht="48.75" customHeight="1" x14ac:dyDescent="0.25">
      <c r="B27" s="69" t="s">
        <v>72</v>
      </c>
      <c r="C27" s="69"/>
      <c r="D27" s="69"/>
    </row>
    <row r="31" spans="2:5" ht="18.75" x14ac:dyDescent="0.25">
      <c r="C31" s="70"/>
      <c r="D31" s="70"/>
      <c r="E31" s="70"/>
    </row>
  </sheetData>
  <mergeCells count="21">
    <mergeCell ref="B1:D1"/>
    <mergeCell ref="B4:D4"/>
    <mergeCell ref="B3:C3"/>
    <mergeCell ref="B5:C5"/>
    <mergeCell ref="B13:D13"/>
    <mergeCell ref="B25:D25"/>
    <mergeCell ref="B11:D11"/>
    <mergeCell ref="B12:D12"/>
    <mergeCell ref="C31:E31"/>
    <mergeCell ref="B27:D27"/>
    <mergeCell ref="B14:D14"/>
    <mergeCell ref="B15:D15"/>
    <mergeCell ref="B16:D16"/>
    <mergeCell ref="B17:D17"/>
    <mergeCell ref="B18:D18"/>
    <mergeCell ref="B19:D19"/>
    <mergeCell ref="B20:D20"/>
    <mergeCell ref="B21:D21"/>
    <mergeCell ref="B22:D22"/>
    <mergeCell ref="B23:D23"/>
    <mergeCell ref="B24:D24"/>
  </mergeCells>
  <pageMargins left="0.70866141732283472" right="0.70866141732283472" top="0.74803149606299213" bottom="0.74803149606299213" header="0.31496062992125984" footer="0.31496062992125984"/>
  <pageSetup paperSize="9" orientation="portrait" r:id="rId1"/>
  <headerFooter>
    <oddFooter>Stran &amp;P od &amp;N</oddFooter>
  </headerFooter>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6"/>
  <sheetViews>
    <sheetView topLeftCell="A115" zoomScaleNormal="100" zoomScaleSheetLayoutView="100" workbookViewId="0">
      <selection activeCell="F142" sqref="F142"/>
    </sheetView>
  </sheetViews>
  <sheetFormatPr defaultRowHeight="15" x14ac:dyDescent="0.25"/>
  <cols>
    <col min="1" max="1" width="4.140625" style="27" customWidth="1"/>
    <col min="2" max="2" width="56.5703125" style="9" customWidth="1"/>
    <col min="3" max="3" width="7.42578125" style="11" customWidth="1"/>
    <col min="4" max="4" width="10.140625" style="35" bestFit="1" customWidth="1"/>
    <col min="5" max="6" width="15.42578125" style="31" customWidth="1"/>
    <col min="7" max="7" width="18.140625" customWidth="1"/>
  </cols>
  <sheetData>
    <row r="1" spans="1:6" ht="19.5" thickBot="1" x14ac:dyDescent="0.35">
      <c r="A1" s="54"/>
      <c r="B1" s="55" t="s">
        <v>70</v>
      </c>
      <c r="C1" s="54"/>
      <c r="D1" s="36"/>
      <c r="E1" s="32"/>
      <c r="F1" s="32"/>
    </row>
    <row r="2" spans="1:6" s="37" customFormat="1" x14ac:dyDescent="0.25">
      <c r="A2" s="28"/>
      <c r="B2" s="21"/>
      <c r="C2" s="23"/>
      <c r="D2" s="34"/>
      <c r="E2" s="30"/>
      <c r="F2" s="30"/>
    </row>
    <row r="3" spans="1:6" s="40" customFormat="1" x14ac:dyDescent="0.25">
      <c r="A3" s="45">
        <v>1</v>
      </c>
      <c r="B3" s="74" t="s">
        <v>61</v>
      </c>
      <c r="C3" s="74"/>
      <c r="D3" s="74"/>
      <c r="E3" s="39"/>
      <c r="F3" s="39"/>
    </row>
    <row r="4" spans="1:6" s="37" customFormat="1" x14ac:dyDescent="0.25">
      <c r="A4" s="28"/>
      <c r="B4" s="21"/>
      <c r="C4" s="23"/>
      <c r="D4" s="34"/>
      <c r="E4" s="30"/>
      <c r="F4" s="30"/>
    </row>
    <row r="5" spans="1:6" ht="18" customHeight="1" x14ac:dyDescent="0.25">
      <c r="A5" s="27">
        <f>1</f>
        <v>1</v>
      </c>
      <c r="B5" s="25" t="s">
        <v>38</v>
      </c>
    </row>
    <row r="6" spans="1:6" x14ac:dyDescent="0.25">
      <c r="B6" s="26"/>
      <c r="C6" s="11" t="s">
        <v>2</v>
      </c>
      <c r="D6" s="35">
        <v>9680</v>
      </c>
      <c r="F6" s="31">
        <f>D6*E6</f>
        <v>0</v>
      </c>
    </row>
    <row r="7" spans="1:6" s="24" customFormat="1" x14ac:dyDescent="0.25">
      <c r="A7" s="28"/>
      <c r="B7" s="26"/>
      <c r="C7" s="23"/>
      <c r="D7" s="34"/>
      <c r="E7" s="30"/>
      <c r="F7" s="30"/>
    </row>
    <row r="8" spans="1:6" ht="18" customHeight="1" x14ac:dyDescent="0.25">
      <c r="A8" s="27">
        <f>A5+1</f>
        <v>2</v>
      </c>
      <c r="B8" s="26" t="s">
        <v>40</v>
      </c>
    </row>
    <row r="9" spans="1:6" x14ac:dyDescent="0.25">
      <c r="B9" s="26"/>
      <c r="C9" s="11" t="s">
        <v>0</v>
      </c>
      <c r="D9" s="35">
        <v>210</v>
      </c>
      <c r="F9" s="31">
        <f>D9*E9</f>
        <v>0</v>
      </c>
    </row>
    <row r="10" spans="1:6" x14ac:dyDescent="0.25">
      <c r="B10" s="26"/>
    </row>
    <row r="11" spans="1:6" ht="18" customHeight="1" x14ac:dyDescent="0.25">
      <c r="A11" s="27">
        <f>A8+1</f>
        <v>3</v>
      </c>
      <c r="B11" s="26" t="s">
        <v>41</v>
      </c>
    </row>
    <row r="12" spans="1:6" x14ac:dyDescent="0.25">
      <c r="B12" s="26"/>
      <c r="C12" s="11" t="s">
        <v>2</v>
      </c>
      <c r="D12" s="35">
        <v>200</v>
      </c>
      <c r="F12" s="31">
        <f>D12*E12</f>
        <v>0</v>
      </c>
    </row>
    <row r="13" spans="1:6" s="24" customFormat="1" x14ac:dyDescent="0.25">
      <c r="A13" s="28"/>
      <c r="B13" s="26"/>
      <c r="C13" s="23"/>
      <c r="D13" s="34"/>
      <c r="E13" s="30"/>
      <c r="F13" s="30"/>
    </row>
    <row r="14" spans="1:6" ht="28.5" x14ac:dyDescent="0.25">
      <c r="A14" s="27">
        <f>A11+1</f>
        <v>4</v>
      </c>
      <c r="B14" s="26" t="s">
        <v>42</v>
      </c>
    </row>
    <row r="15" spans="1:6" x14ac:dyDescent="0.25">
      <c r="B15" s="26"/>
      <c r="C15" s="11" t="s">
        <v>43</v>
      </c>
      <c r="D15" s="35">
        <v>200</v>
      </c>
      <c r="F15" s="31">
        <f>D15*E15</f>
        <v>0</v>
      </c>
    </row>
    <row r="16" spans="1:6" s="24" customFormat="1" x14ac:dyDescent="0.25">
      <c r="A16" s="28"/>
      <c r="B16" s="26"/>
      <c r="C16" s="23"/>
      <c r="D16" s="34"/>
      <c r="E16" s="30"/>
      <c r="F16" s="30"/>
    </row>
    <row r="17" spans="1:6" ht="28.9" customHeight="1" x14ac:dyDescent="0.25">
      <c r="A17" s="27">
        <f>A14+1</f>
        <v>5</v>
      </c>
      <c r="B17" s="26" t="s">
        <v>44</v>
      </c>
    </row>
    <row r="18" spans="1:6" x14ac:dyDescent="0.25">
      <c r="B18" s="26"/>
      <c r="C18" s="11" t="s">
        <v>43</v>
      </c>
      <c r="D18" s="35">
        <v>50</v>
      </c>
      <c r="F18" s="31">
        <f>D18*E18</f>
        <v>0</v>
      </c>
    </row>
    <row r="19" spans="1:6" s="24" customFormat="1" x14ac:dyDescent="0.25">
      <c r="A19" s="28"/>
      <c r="B19" s="26"/>
      <c r="C19" s="23"/>
      <c r="D19" s="34"/>
      <c r="E19" s="30"/>
      <c r="F19" s="30"/>
    </row>
    <row r="20" spans="1:6" ht="45.75" customHeight="1" x14ac:dyDescent="0.25">
      <c r="A20" s="27">
        <f>A17+1</f>
        <v>6</v>
      </c>
      <c r="B20" s="26" t="s">
        <v>45</v>
      </c>
    </row>
    <row r="21" spans="1:6" x14ac:dyDescent="0.25">
      <c r="B21" s="26" t="s">
        <v>36</v>
      </c>
      <c r="C21" s="11" t="s">
        <v>36</v>
      </c>
      <c r="D21" s="35">
        <v>16500</v>
      </c>
      <c r="F21" s="31">
        <f>D21*E21</f>
        <v>0</v>
      </c>
    </row>
    <row r="22" spans="1:6" s="24" customFormat="1" x14ac:dyDescent="0.25">
      <c r="A22" s="28"/>
      <c r="B22" s="21"/>
      <c r="C22" s="23"/>
      <c r="D22" s="34"/>
      <c r="E22" s="30"/>
      <c r="F22" s="30"/>
    </row>
    <row r="23" spans="1:6" ht="57" x14ac:dyDescent="0.25">
      <c r="A23" s="27">
        <f>A20+1</f>
        <v>7</v>
      </c>
      <c r="B23" s="26" t="s">
        <v>46</v>
      </c>
    </row>
    <row r="24" spans="1:6" x14ac:dyDescent="0.25">
      <c r="B24" s="26"/>
      <c r="C24" s="11" t="s">
        <v>36</v>
      </c>
      <c r="D24" s="35">
        <v>6000</v>
      </c>
      <c r="F24" s="31">
        <f>D24*E24</f>
        <v>0</v>
      </c>
    </row>
    <row r="25" spans="1:6" s="24" customFormat="1" x14ac:dyDescent="0.25">
      <c r="A25" s="28"/>
      <c r="B25" s="26"/>
      <c r="C25" s="23"/>
      <c r="D25" s="34"/>
      <c r="E25" s="30"/>
      <c r="F25" s="30"/>
    </row>
    <row r="26" spans="1:6" ht="71.25" x14ac:dyDescent="0.25">
      <c r="A26" s="27">
        <f>A23+1</f>
        <v>8</v>
      </c>
      <c r="B26" s="25" t="s">
        <v>47</v>
      </c>
    </row>
    <row r="27" spans="1:6" x14ac:dyDescent="0.25">
      <c r="B27" s="26"/>
      <c r="C27" s="11" t="s">
        <v>36</v>
      </c>
      <c r="D27" s="35">
        <v>500</v>
      </c>
      <c r="F27" s="31">
        <f>D27*E27</f>
        <v>0</v>
      </c>
    </row>
    <row r="28" spans="1:6" s="24" customFormat="1" x14ac:dyDescent="0.25">
      <c r="A28" s="28"/>
      <c r="B28" s="26"/>
      <c r="C28" s="23"/>
      <c r="D28" s="34"/>
      <c r="E28" s="30"/>
      <c r="F28" s="30"/>
    </row>
    <row r="29" spans="1:6" ht="28.5" x14ac:dyDescent="0.25">
      <c r="A29" s="27">
        <f>A26+1</f>
        <v>9</v>
      </c>
      <c r="B29" s="22" t="s">
        <v>48</v>
      </c>
    </row>
    <row r="30" spans="1:6" x14ac:dyDescent="0.25">
      <c r="B30" s="26"/>
      <c r="C30" s="11" t="s">
        <v>43</v>
      </c>
      <c r="D30" s="35">
        <v>10210</v>
      </c>
      <c r="F30" s="31">
        <f>D30*E30</f>
        <v>0</v>
      </c>
    </row>
    <row r="31" spans="1:6" s="24" customFormat="1" x14ac:dyDescent="0.25">
      <c r="A31" s="28"/>
      <c r="B31" s="26"/>
      <c r="C31" s="23"/>
      <c r="D31" s="34"/>
      <c r="E31" s="30"/>
      <c r="F31" s="30"/>
    </row>
    <row r="32" spans="1:6" ht="28.5" x14ac:dyDescent="0.25">
      <c r="A32" s="27">
        <f>A29+1</f>
        <v>10</v>
      </c>
      <c r="B32" s="25" t="s">
        <v>49</v>
      </c>
    </row>
    <row r="33" spans="1:6" x14ac:dyDescent="0.25">
      <c r="B33" s="26"/>
      <c r="C33" s="11" t="s">
        <v>36</v>
      </c>
      <c r="D33" s="35">
        <v>1550</v>
      </c>
      <c r="F33" s="31">
        <f>D33*E33</f>
        <v>0</v>
      </c>
    </row>
    <row r="34" spans="1:6" s="24" customFormat="1" x14ac:dyDescent="0.25">
      <c r="A34" s="28"/>
      <c r="B34" s="26"/>
      <c r="C34" s="23"/>
      <c r="D34" s="34"/>
      <c r="E34" s="30"/>
      <c r="F34" s="30"/>
    </row>
    <row r="35" spans="1:6" ht="42.75" x14ac:dyDescent="0.25">
      <c r="A35" s="27">
        <f>A32+1</f>
        <v>11</v>
      </c>
      <c r="B35" s="25" t="s">
        <v>50</v>
      </c>
    </row>
    <row r="36" spans="1:6" x14ac:dyDescent="0.25">
      <c r="B36" s="26"/>
      <c r="C36" s="11" t="s">
        <v>36</v>
      </c>
      <c r="D36" s="35">
        <v>4100</v>
      </c>
      <c r="F36" s="31">
        <f>D36*E36</f>
        <v>0</v>
      </c>
    </row>
    <row r="37" spans="1:6" s="24" customFormat="1" x14ac:dyDescent="0.25">
      <c r="A37" s="28"/>
      <c r="B37" s="26"/>
      <c r="C37" s="23"/>
      <c r="D37" s="34"/>
      <c r="E37" s="30"/>
      <c r="F37" s="30"/>
    </row>
    <row r="38" spans="1:6" ht="57" x14ac:dyDescent="0.25">
      <c r="A38" s="27">
        <f>A35+1</f>
        <v>12</v>
      </c>
      <c r="B38" s="22" t="s">
        <v>51</v>
      </c>
    </row>
    <row r="39" spans="1:6" x14ac:dyDescent="0.25">
      <c r="B39" s="26"/>
      <c r="C39" s="11" t="s">
        <v>36</v>
      </c>
      <c r="D39" s="35">
        <v>6200</v>
      </c>
      <c r="F39" s="31">
        <f>D39*E39</f>
        <v>0</v>
      </c>
    </row>
    <row r="40" spans="1:6" s="24" customFormat="1" x14ac:dyDescent="0.25">
      <c r="A40" s="28"/>
      <c r="B40" s="26"/>
      <c r="C40" s="23"/>
      <c r="D40" s="34"/>
      <c r="E40" s="30"/>
      <c r="F40" s="30"/>
    </row>
    <row r="41" spans="1:6" ht="100.5" customHeight="1" x14ac:dyDescent="0.25">
      <c r="A41" s="27">
        <f>A38+1</f>
        <v>13</v>
      </c>
      <c r="B41" s="22" t="s">
        <v>52</v>
      </c>
    </row>
    <row r="42" spans="1:6" x14ac:dyDescent="0.25">
      <c r="B42" s="26"/>
      <c r="C42" s="11" t="s">
        <v>36</v>
      </c>
      <c r="D42" s="35">
        <v>5150</v>
      </c>
      <c r="F42" s="31">
        <f>D42*E42</f>
        <v>0</v>
      </c>
    </row>
    <row r="43" spans="1:6" s="24" customFormat="1" x14ac:dyDescent="0.25">
      <c r="A43" s="28"/>
      <c r="B43" s="26"/>
      <c r="C43" s="23"/>
      <c r="D43" s="34"/>
      <c r="E43" s="30"/>
      <c r="F43" s="30"/>
    </row>
    <row r="44" spans="1:6" ht="28.5" x14ac:dyDescent="0.25">
      <c r="A44" s="27">
        <f>A41+1</f>
        <v>14</v>
      </c>
      <c r="B44" s="25" t="s">
        <v>53</v>
      </c>
    </row>
    <row r="45" spans="1:6" x14ac:dyDescent="0.25">
      <c r="B45" s="26"/>
      <c r="C45" s="11" t="s">
        <v>36</v>
      </c>
      <c r="D45" s="35">
        <f>D21+D24+D27-D39</f>
        <v>16800</v>
      </c>
      <c r="F45" s="31">
        <f>D45*E45</f>
        <v>0</v>
      </c>
    </row>
    <row r="46" spans="1:6" x14ac:dyDescent="0.25">
      <c r="B46" s="26"/>
    </row>
    <row r="47" spans="1:6" ht="156.75" x14ac:dyDescent="0.25">
      <c r="A47" s="27">
        <f>A44+1</f>
        <v>15</v>
      </c>
      <c r="B47" s="25" t="s">
        <v>92</v>
      </c>
    </row>
    <row r="48" spans="1:6" x14ac:dyDescent="0.25">
      <c r="B48" s="26" t="s">
        <v>54</v>
      </c>
      <c r="C48" s="11" t="s">
        <v>0</v>
      </c>
      <c r="D48" s="35">
        <v>36</v>
      </c>
      <c r="F48" s="31">
        <f>D48*E48</f>
        <v>0</v>
      </c>
    </row>
    <row r="49" spans="1:6" x14ac:dyDescent="0.25">
      <c r="B49" s="26"/>
    </row>
    <row r="50" spans="1:6" ht="28.5" x14ac:dyDescent="0.25">
      <c r="A50" s="27">
        <f>A47+1</f>
        <v>16</v>
      </c>
      <c r="B50" s="26" t="s">
        <v>56</v>
      </c>
    </row>
    <row r="51" spans="1:6" x14ac:dyDescent="0.25">
      <c r="B51" s="26"/>
      <c r="C51" s="11" t="s">
        <v>43</v>
      </c>
      <c r="D51" s="35">
        <v>230</v>
      </c>
      <c r="F51" s="31">
        <f>D51*E51</f>
        <v>0</v>
      </c>
    </row>
    <row r="52" spans="1:6" x14ac:dyDescent="0.25">
      <c r="B52" s="26"/>
    </row>
    <row r="53" spans="1:6" ht="90.75" customHeight="1" x14ac:dyDescent="0.25">
      <c r="A53" s="27">
        <f>A50+1</f>
        <v>17</v>
      </c>
      <c r="B53" s="26" t="s">
        <v>57</v>
      </c>
    </row>
    <row r="54" spans="1:6" x14ac:dyDescent="0.25">
      <c r="B54" s="26"/>
      <c r="C54" s="11" t="s">
        <v>36</v>
      </c>
      <c r="D54" s="35">
        <v>60</v>
      </c>
      <c r="F54" s="31">
        <f>D54*E54</f>
        <v>0</v>
      </c>
    </row>
    <row r="55" spans="1:6" x14ac:dyDescent="0.25">
      <c r="B55" s="26"/>
    </row>
    <row r="56" spans="1:6" ht="28.5" x14ac:dyDescent="0.25">
      <c r="A56" s="27">
        <f>A53+1</f>
        <v>18</v>
      </c>
      <c r="B56" s="26" t="s">
        <v>58</v>
      </c>
    </row>
    <row r="57" spans="1:6" x14ac:dyDescent="0.25">
      <c r="B57" s="26"/>
      <c r="C57" s="11" t="s">
        <v>2</v>
      </c>
      <c r="D57" s="35">
        <v>200</v>
      </c>
      <c r="F57" s="31">
        <f>D57*E57</f>
        <v>0</v>
      </c>
    </row>
    <row r="58" spans="1:6" x14ac:dyDescent="0.25">
      <c r="B58" s="26"/>
    </row>
    <row r="59" spans="1:6" ht="28.5" x14ac:dyDescent="0.25">
      <c r="A59" s="27">
        <f>A56+1</f>
        <v>19</v>
      </c>
      <c r="B59" s="26" t="s">
        <v>65</v>
      </c>
    </row>
    <row r="60" spans="1:6" x14ac:dyDescent="0.25">
      <c r="B60" s="29"/>
      <c r="C60" s="11" t="s">
        <v>43</v>
      </c>
      <c r="D60" s="35">
        <v>200</v>
      </c>
      <c r="F60" s="31">
        <f>D60*E60</f>
        <v>0</v>
      </c>
    </row>
    <row r="61" spans="1:6" x14ac:dyDescent="0.25">
      <c r="B61" s="29"/>
    </row>
    <row r="62" spans="1:6" ht="28.5" x14ac:dyDescent="0.25">
      <c r="A62" s="27">
        <f>A59+1</f>
        <v>20</v>
      </c>
      <c r="B62" s="26" t="s">
        <v>66</v>
      </c>
    </row>
    <row r="63" spans="1:6" x14ac:dyDescent="0.25">
      <c r="B63" s="26"/>
      <c r="C63" s="11" t="s">
        <v>43</v>
      </c>
      <c r="D63" s="35">
        <v>230</v>
      </c>
      <c r="F63" s="31">
        <f>D63*E63</f>
        <v>0</v>
      </c>
    </row>
    <row r="64" spans="1:6" x14ac:dyDescent="0.25">
      <c r="B64" s="26"/>
    </row>
    <row r="65" spans="1:6" ht="18" customHeight="1" x14ac:dyDescent="0.25">
      <c r="A65" s="27">
        <f>A62+1</f>
        <v>21</v>
      </c>
      <c r="B65" s="26" t="s">
        <v>59</v>
      </c>
    </row>
    <row r="66" spans="1:6" x14ac:dyDescent="0.25">
      <c r="B66" s="26"/>
      <c r="C66" s="11" t="s">
        <v>39</v>
      </c>
      <c r="D66" s="35">
        <v>300</v>
      </c>
      <c r="F66" s="31">
        <f>D66*E66</f>
        <v>0</v>
      </c>
    </row>
    <row r="67" spans="1:6" x14ac:dyDescent="0.25">
      <c r="B67" s="26"/>
    </row>
    <row r="68" spans="1:6" ht="99.75" x14ac:dyDescent="0.25">
      <c r="A68" s="27">
        <f>A65+1</f>
        <v>22</v>
      </c>
      <c r="B68" s="26" t="s">
        <v>60</v>
      </c>
    </row>
    <row r="69" spans="1:6" x14ac:dyDescent="0.25">
      <c r="B69" s="26"/>
      <c r="C69" s="11" t="s">
        <v>43</v>
      </c>
      <c r="D69" s="35">
        <v>100</v>
      </c>
      <c r="F69" s="31">
        <f>D69*E69</f>
        <v>0</v>
      </c>
    </row>
    <row r="70" spans="1:6" x14ac:dyDescent="0.25">
      <c r="B70" s="26"/>
    </row>
    <row r="71" spans="1:6" ht="85.5" x14ac:dyDescent="0.25">
      <c r="A71" s="27">
        <f>A68+1</f>
        <v>23</v>
      </c>
      <c r="B71" s="26" t="s">
        <v>67</v>
      </c>
    </row>
    <row r="72" spans="1:6" x14ac:dyDescent="0.25">
      <c r="B72" s="26"/>
      <c r="C72" s="11" t="s">
        <v>43</v>
      </c>
      <c r="D72" s="35">
        <v>120</v>
      </c>
      <c r="F72" s="31">
        <f>D72*E72</f>
        <v>0</v>
      </c>
    </row>
    <row r="73" spans="1:6" x14ac:dyDescent="0.25">
      <c r="B73" s="26"/>
    </row>
    <row r="74" spans="1:6" ht="60" x14ac:dyDescent="0.25">
      <c r="A74" s="27">
        <f>A71+1</f>
        <v>24</v>
      </c>
      <c r="B74" s="65" t="s">
        <v>75</v>
      </c>
    </row>
    <row r="75" spans="1:6" x14ac:dyDescent="0.25">
      <c r="B75" s="9" t="s">
        <v>3</v>
      </c>
      <c r="C75" s="11" t="s">
        <v>2</v>
      </c>
      <c r="D75" s="35">
        <v>9680</v>
      </c>
      <c r="F75" s="31">
        <f>D75*E75</f>
        <v>0</v>
      </c>
    </row>
    <row r="77" spans="1:6" ht="45" x14ac:dyDescent="0.25">
      <c r="A77" s="27">
        <f>A74+1</f>
        <v>25</v>
      </c>
      <c r="B77" s="9" t="s">
        <v>5</v>
      </c>
    </row>
    <row r="78" spans="1:6" x14ac:dyDescent="0.25">
      <c r="B78" s="9" t="s">
        <v>19</v>
      </c>
      <c r="C78" s="11" t="s">
        <v>0</v>
      </c>
      <c r="D78" s="35">
        <v>10</v>
      </c>
      <c r="F78" s="31">
        <f t="shared" ref="F78:F80" si="0">D78*E78</f>
        <v>0</v>
      </c>
    </row>
    <row r="79" spans="1:6" x14ac:dyDescent="0.25">
      <c r="B79" s="9" t="s">
        <v>20</v>
      </c>
      <c r="C79" s="11" t="s">
        <v>0</v>
      </c>
      <c r="D79" s="35">
        <v>3</v>
      </c>
      <c r="F79" s="31">
        <f t="shared" si="0"/>
        <v>0</v>
      </c>
    </row>
    <row r="80" spans="1:6" x14ac:dyDescent="0.25">
      <c r="B80" s="9" t="s">
        <v>21</v>
      </c>
      <c r="C80" s="11" t="s">
        <v>0</v>
      </c>
      <c r="D80" s="35">
        <v>26</v>
      </c>
      <c r="F80" s="31">
        <f t="shared" si="0"/>
        <v>0</v>
      </c>
    </row>
    <row r="82" spans="1:6" ht="30" x14ac:dyDescent="0.25">
      <c r="A82" s="27">
        <f>A77+1</f>
        <v>26</v>
      </c>
      <c r="B82" s="9" t="s">
        <v>1</v>
      </c>
    </row>
    <row r="83" spans="1:6" x14ac:dyDescent="0.25">
      <c r="B83" s="9" t="s">
        <v>22</v>
      </c>
      <c r="C83" s="11" t="s">
        <v>0</v>
      </c>
      <c r="D83" s="35">
        <v>41</v>
      </c>
      <c r="F83" s="31">
        <f t="shared" ref="F83:F98" si="1">D83*E83</f>
        <v>0</v>
      </c>
    </row>
    <row r="84" spans="1:6" x14ac:dyDescent="0.25">
      <c r="B84" s="9" t="s">
        <v>23</v>
      </c>
      <c r="C84" s="11" t="s">
        <v>0</v>
      </c>
      <c r="D84" s="35">
        <v>41</v>
      </c>
      <c r="F84" s="31">
        <f t="shared" si="1"/>
        <v>0</v>
      </c>
    </row>
    <row r="85" spans="1:6" x14ac:dyDescent="0.25">
      <c r="B85" s="9" t="s">
        <v>24</v>
      </c>
      <c r="C85" s="11" t="s">
        <v>0</v>
      </c>
      <c r="D85" s="35">
        <v>72</v>
      </c>
      <c r="F85" s="31">
        <f t="shared" si="1"/>
        <v>0</v>
      </c>
    </row>
    <row r="86" spans="1:6" x14ac:dyDescent="0.25">
      <c r="B86" s="9" t="s">
        <v>25</v>
      </c>
      <c r="C86" s="11" t="s">
        <v>0</v>
      </c>
      <c r="D86" s="35">
        <v>7</v>
      </c>
      <c r="F86" s="31">
        <f t="shared" si="1"/>
        <v>0</v>
      </c>
    </row>
    <row r="87" spans="1:6" x14ac:dyDescent="0.25">
      <c r="B87" s="9" t="s">
        <v>26</v>
      </c>
      <c r="C87" s="11" t="s">
        <v>0</v>
      </c>
      <c r="D87" s="35">
        <v>22</v>
      </c>
      <c r="F87" s="31">
        <f t="shared" si="1"/>
        <v>0</v>
      </c>
    </row>
    <row r="88" spans="1:6" x14ac:dyDescent="0.25">
      <c r="B88" s="9" t="s">
        <v>27</v>
      </c>
      <c r="C88" s="11" t="s">
        <v>0</v>
      </c>
      <c r="D88" s="35">
        <v>14</v>
      </c>
      <c r="F88" s="31">
        <f t="shared" si="1"/>
        <v>0</v>
      </c>
    </row>
    <row r="89" spans="1:6" x14ac:dyDescent="0.25">
      <c r="B89" s="9" t="s">
        <v>28</v>
      </c>
      <c r="C89" s="11" t="s">
        <v>0</v>
      </c>
      <c r="D89" s="35">
        <v>80</v>
      </c>
      <c r="F89" s="31">
        <f t="shared" si="1"/>
        <v>0</v>
      </c>
    </row>
    <row r="90" spans="1:6" x14ac:dyDescent="0.25">
      <c r="B90" s="9" t="s">
        <v>29</v>
      </c>
      <c r="C90" s="11" t="s">
        <v>0</v>
      </c>
      <c r="D90" s="35">
        <v>50</v>
      </c>
      <c r="F90" s="31">
        <f t="shared" si="1"/>
        <v>0</v>
      </c>
    </row>
    <row r="91" spans="1:6" x14ac:dyDescent="0.25">
      <c r="B91" s="9" t="s">
        <v>30</v>
      </c>
      <c r="C91" s="11" t="s">
        <v>0</v>
      </c>
      <c r="D91" s="35">
        <v>20</v>
      </c>
      <c r="F91" s="31">
        <f t="shared" si="1"/>
        <v>0</v>
      </c>
    </row>
    <row r="92" spans="1:6" x14ac:dyDescent="0.25">
      <c r="B92" s="9" t="s">
        <v>31</v>
      </c>
      <c r="C92" s="11" t="s">
        <v>0</v>
      </c>
      <c r="D92" s="35">
        <v>2</v>
      </c>
      <c r="F92" s="31">
        <f t="shared" si="1"/>
        <v>0</v>
      </c>
    </row>
    <row r="93" spans="1:6" x14ac:dyDescent="0.25">
      <c r="B93" s="9" t="s">
        <v>6</v>
      </c>
      <c r="C93" s="11" t="s">
        <v>0</v>
      </c>
      <c r="D93" s="35">
        <v>16</v>
      </c>
      <c r="F93" s="31">
        <f t="shared" si="1"/>
        <v>0</v>
      </c>
    </row>
    <row r="94" spans="1:6" x14ac:dyDescent="0.25">
      <c r="B94" s="9" t="s">
        <v>32</v>
      </c>
      <c r="C94" s="11" t="s">
        <v>0</v>
      </c>
      <c r="D94" s="35">
        <v>10</v>
      </c>
      <c r="F94" s="31">
        <f t="shared" si="1"/>
        <v>0</v>
      </c>
    </row>
    <row r="95" spans="1:6" x14ac:dyDescent="0.25">
      <c r="B95" s="9" t="s">
        <v>7</v>
      </c>
      <c r="C95" s="11" t="s">
        <v>0</v>
      </c>
      <c r="D95" s="35">
        <v>16</v>
      </c>
      <c r="F95" s="31">
        <f t="shared" si="1"/>
        <v>0</v>
      </c>
    </row>
    <row r="96" spans="1:6" x14ac:dyDescent="0.25">
      <c r="B96" s="9" t="s">
        <v>33</v>
      </c>
      <c r="C96" s="11" t="s">
        <v>0</v>
      </c>
      <c r="D96" s="35">
        <v>5</v>
      </c>
      <c r="F96" s="31">
        <f t="shared" si="1"/>
        <v>0</v>
      </c>
    </row>
    <row r="97" spans="1:6" x14ac:dyDescent="0.25">
      <c r="B97" s="9" t="s">
        <v>34</v>
      </c>
      <c r="C97" s="11" t="s">
        <v>0</v>
      </c>
      <c r="D97" s="35">
        <v>4</v>
      </c>
      <c r="F97" s="31">
        <f t="shared" si="1"/>
        <v>0</v>
      </c>
    </row>
    <row r="98" spans="1:6" x14ac:dyDescent="0.25">
      <c r="B98" s="9" t="s">
        <v>35</v>
      </c>
      <c r="C98" s="11" t="s">
        <v>0</v>
      </c>
      <c r="D98" s="35">
        <v>4</v>
      </c>
      <c r="F98" s="31">
        <f t="shared" si="1"/>
        <v>0</v>
      </c>
    </row>
    <row r="100" spans="1:6" ht="45" x14ac:dyDescent="0.25">
      <c r="A100" s="27">
        <f>A82+1</f>
        <v>27</v>
      </c>
      <c r="B100" s="9" t="s">
        <v>69</v>
      </c>
    </row>
    <row r="101" spans="1:6" x14ac:dyDescent="0.25">
      <c r="B101" s="9" t="s">
        <v>12</v>
      </c>
      <c r="C101" s="11" t="s">
        <v>0</v>
      </c>
      <c r="D101" s="35">
        <v>3</v>
      </c>
      <c r="F101" s="31">
        <f t="shared" ref="F101" si="2">D101*E101</f>
        <v>0</v>
      </c>
    </row>
    <row r="103" spans="1:6" ht="30" x14ac:dyDescent="0.25">
      <c r="A103" s="27">
        <f>A100+1</f>
        <v>28</v>
      </c>
      <c r="B103" s="9" t="s">
        <v>9</v>
      </c>
    </row>
    <row r="104" spans="1:6" x14ac:dyDescent="0.25">
      <c r="B104" s="9" t="s">
        <v>10</v>
      </c>
      <c r="C104" s="11" t="s">
        <v>0</v>
      </c>
      <c r="D104" s="35">
        <v>34</v>
      </c>
      <c r="F104" s="31">
        <f>D104*E104</f>
        <v>0</v>
      </c>
    </row>
    <row r="106" spans="1:6" ht="45" x14ac:dyDescent="0.25">
      <c r="A106" s="27">
        <f>A103+1</f>
        <v>29</v>
      </c>
      <c r="B106" s="9" t="s">
        <v>8</v>
      </c>
    </row>
    <row r="107" spans="1:6" x14ac:dyDescent="0.25">
      <c r="B107" s="9" t="s">
        <v>12</v>
      </c>
      <c r="C107" s="11" t="s">
        <v>0</v>
      </c>
      <c r="D107" s="35">
        <v>14</v>
      </c>
      <c r="F107" s="31">
        <f t="shared" ref="F107" si="3">D107*E107</f>
        <v>0</v>
      </c>
    </row>
    <row r="109" spans="1:6" ht="19.350000000000001" customHeight="1" x14ac:dyDescent="0.25">
      <c r="A109" s="27">
        <f>A106+1</f>
        <v>30</v>
      </c>
      <c r="B109" s="9" t="s">
        <v>11</v>
      </c>
    </row>
    <row r="110" spans="1:6" x14ac:dyDescent="0.25">
      <c r="B110" s="9" t="s">
        <v>3</v>
      </c>
      <c r="C110" s="11" t="s">
        <v>0</v>
      </c>
      <c r="D110" s="35">
        <v>140</v>
      </c>
      <c r="F110" s="31">
        <f>D110*E110</f>
        <v>0</v>
      </c>
    </row>
    <row r="112" spans="1:6" ht="45" x14ac:dyDescent="0.25">
      <c r="A112" s="27">
        <f>A109+1</f>
        <v>31</v>
      </c>
      <c r="B112" s="9" t="s">
        <v>13</v>
      </c>
    </row>
    <row r="113" spans="1:6" x14ac:dyDescent="0.25">
      <c r="B113" s="9" t="s">
        <v>14</v>
      </c>
      <c r="C113" s="11" t="s">
        <v>2</v>
      </c>
      <c r="D113" s="35">
        <v>60</v>
      </c>
      <c r="F113" s="31">
        <f>D113*E113</f>
        <v>0</v>
      </c>
    </row>
    <row r="115" spans="1:6" ht="30" x14ac:dyDescent="0.25">
      <c r="A115" s="27">
        <f>A112+1</f>
        <v>32</v>
      </c>
      <c r="B115" s="9" t="s">
        <v>15</v>
      </c>
    </row>
    <row r="116" spans="1:6" x14ac:dyDescent="0.25">
      <c r="B116" s="9" t="s">
        <v>16</v>
      </c>
      <c r="C116" s="11" t="s">
        <v>2</v>
      </c>
      <c r="D116" s="35">
        <f>$D$75</f>
        <v>9680</v>
      </c>
      <c r="F116" s="31">
        <f>D116*E116</f>
        <v>0</v>
      </c>
    </row>
    <row r="118" spans="1:6" ht="45" x14ac:dyDescent="0.25">
      <c r="A118" s="27">
        <f>A115+1</f>
        <v>33</v>
      </c>
      <c r="B118" s="9" t="s">
        <v>4</v>
      </c>
    </row>
    <row r="119" spans="1:6" x14ac:dyDescent="0.25">
      <c r="B119" s="9" t="s">
        <v>3</v>
      </c>
      <c r="C119" s="11" t="s">
        <v>2</v>
      </c>
      <c r="D119" s="35">
        <f>$D$75</f>
        <v>9680</v>
      </c>
      <c r="F119" s="31">
        <f>D119*E119</f>
        <v>0</v>
      </c>
    </row>
    <row r="121" spans="1:6" ht="30" x14ac:dyDescent="0.25">
      <c r="A121" s="27">
        <f>A118+1</f>
        <v>34</v>
      </c>
      <c r="B121" s="9" t="s">
        <v>17</v>
      </c>
    </row>
    <row r="122" spans="1:6" x14ac:dyDescent="0.25">
      <c r="C122" s="11" t="s">
        <v>2</v>
      </c>
      <c r="D122" s="35">
        <f>$D$75</f>
        <v>9680</v>
      </c>
      <c r="F122" s="31">
        <f>D122*E122</f>
        <v>0</v>
      </c>
    </row>
    <row r="124" spans="1:6" ht="30" x14ac:dyDescent="0.25">
      <c r="A124" s="27">
        <f>A121+1</f>
        <v>35</v>
      </c>
      <c r="B124" s="9" t="s">
        <v>18</v>
      </c>
    </row>
    <row r="125" spans="1:6" x14ac:dyDescent="0.25">
      <c r="C125" s="11" t="s">
        <v>2</v>
      </c>
      <c r="D125" s="35">
        <f>$D$75</f>
        <v>9680</v>
      </c>
      <c r="F125" s="31">
        <f>D125*E125</f>
        <v>0</v>
      </c>
    </row>
    <row r="127" spans="1:6" ht="15.75" thickBot="1" x14ac:dyDescent="0.3">
      <c r="A127" s="38"/>
      <c r="B127" s="12"/>
      <c r="C127" s="10"/>
      <c r="D127" s="36"/>
      <c r="E127" s="32"/>
      <c r="F127" s="33">
        <f>SUM(F5:F126)</f>
        <v>0</v>
      </c>
    </row>
    <row r="128" spans="1:6" s="6" customFormat="1" x14ac:dyDescent="0.25">
      <c r="A128" s="48"/>
      <c r="B128" s="49"/>
      <c r="C128" s="50"/>
      <c r="D128" s="51"/>
      <c r="E128" s="47"/>
      <c r="F128" s="47"/>
    </row>
    <row r="129" spans="1:7" s="40" customFormat="1" x14ac:dyDescent="0.25">
      <c r="A129" s="45">
        <v>2</v>
      </c>
      <c r="B129" s="74" t="s">
        <v>62</v>
      </c>
      <c r="C129" s="74"/>
      <c r="D129" s="74"/>
      <c r="E129" s="44"/>
      <c r="F129" s="39"/>
    </row>
    <row r="130" spans="1:7" s="40" customFormat="1" x14ac:dyDescent="0.25">
      <c r="A130" s="45"/>
      <c r="B130" s="44"/>
      <c r="C130" s="44"/>
      <c r="D130" s="44"/>
      <c r="E130" s="39"/>
      <c r="F130" s="39"/>
    </row>
    <row r="131" spans="1:7" ht="28.5" x14ac:dyDescent="0.25">
      <c r="A131" s="27">
        <f>1</f>
        <v>1</v>
      </c>
      <c r="B131" s="41" t="s">
        <v>79</v>
      </c>
    </row>
    <row r="132" spans="1:7" x14ac:dyDescent="0.25">
      <c r="B132" s="41"/>
      <c r="C132" s="11" t="s">
        <v>39</v>
      </c>
      <c r="D132" s="42">
        <f>D6</f>
        <v>9680</v>
      </c>
      <c r="G132" s="43">
        <f>D132*E132</f>
        <v>0</v>
      </c>
    </row>
    <row r="133" spans="1:7" s="24" customFormat="1" x14ac:dyDescent="0.25">
      <c r="A133" s="28"/>
      <c r="B133" s="41"/>
      <c r="C133" s="23"/>
      <c r="D133" s="42"/>
      <c r="E133" s="43"/>
      <c r="F133" s="43"/>
    </row>
    <row r="134" spans="1:7" x14ac:dyDescent="0.25">
      <c r="A134" s="27">
        <f>A131+1</f>
        <v>2</v>
      </c>
      <c r="B134" s="41" t="s">
        <v>93</v>
      </c>
      <c r="D134" s="42"/>
      <c r="E134" s="43"/>
      <c r="F134" s="43"/>
    </row>
    <row r="135" spans="1:7" x14ac:dyDescent="0.25">
      <c r="B135" s="41"/>
      <c r="C135" s="11" t="s">
        <v>0</v>
      </c>
      <c r="D135" s="42">
        <v>1</v>
      </c>
      <c r="E135" s="43"/>
      <c r="G135" s="43">
        <f>D135*E135</f>
        <v>0</v>
      </c>
    </row>
    <row r="136" spans="1:7" x14ac:dyDescent="0.25">
      <c r="B136" s="41"/>
      <c r="D136" s="42"/>
      <c r="E136" s="43"/>
      <c r="F136" s="43"/>
    </row>
    <row r="137" spans="1:7" ht="42.75" x14ac:dyDescent="0.25">
      <c r="A137" s="27">
        <f>A134+1</f>
        <v>3</v>
      </c>
      <c r="B137" s="41" t="s">
        <v>94</v>
      </c>
      <c r="D137" s="42"/>
      <c r="E137" s="43"/>
      <c r="F137" s="43"/>
    </row>
    <row r="138" spans="1:7" x14ac:dyDescent="0.25">
      <c r="B138" s="41"/>
      <c r="C138" s="11" t="s">
        <v>78</v>
      </c>
      <c r="D138" s="42">
        <v>543</v>
      </c>
      <c r="E138" s="43">
        <v>50</v>
      </c>
      <c r="F138" s="43">
        <f>D138*E138</f>
        <v>27150</v>
      </c>
    </row>
    <row r="139" spans="1:7" x14ac:dyDescent="0.25">
      <c r="B139" s="41"/>
      <c r="D139" s="46"/>
      <c r="E139" s="43"/>
      <c r="F139" s="43"/>
    </row>
    <row r="140" spans="1:7" ht="33.75" x14ac:dyDescent="0.5">
      <c r="A140" s="27">
        <f>A137+1</f>
        <v>4</v>
      </c>
      <c r="B140" s="63" t="s">
        <v>74</v>
      </c>
      <c r="D140" s="42"/>
      <c r="E140" s="43"/>
      <c r="F140" s="43"/>
      <c r="G140" s="64"/>
    </row>
    <row r="141" spans="1:7" x14ac:dyDescent="0.25">
      <c r="B141" s="41"/>
      <c r="C141" s="11" t="s">
        <v>0</v>
      </c>
      <c r="D141" s="42">
        <v>1</v>
      </c>
      <c r="E141" s="43"/>
      <c r="G141" s="43">
        <f>D141*E141</f>
        <v>0</v>
      </c>
    </row>
    <row r="142" spans="1:7" x14ac:dyDescent="0.25">
      <c r="B142" s="41"/>
      <c r="D142" s="42"/>
      <c r="E142" s="43"/>
      <c r="F142" s="43"/>
    </row>
    <row r="143" spans="1:7" x14ac:dyDescent="0.25">
      <c r="A143" s="27">
        <f>A140+1</f>
        <v>5</v>
      </c>
      <c r="B143" s="41" t="s">
        <v>63</v>
      </c>
      <c r="D143" s="42"/>
      <c r="E143" s="43"/>
      <c r="F143" s="43"/>
    </row>
    <row r="144" spans="1:7" x14ac:dyDescent="0.25">
      <c r="B144" s="41"/>
      <c r="C144" s="11" t="s">
        <v>0</v>
      </c>
      <c r="D144" s="42">
        <v>1</v>
      </c>
      <c r="E144" s="43"/>
      <c r="G144" s="43">
        <f>D144*E144</f>
        <v>0</v>
      </c>
    </row>
    <row r="145" spans="1:7" x14ac:dyDescent="0.25">
      <c r="B145" s="26"/>
    </row>
    <row r="146" spans="1:7" s="16" customFormat="1" ht="15.75" thickBot="1" x14ac:dyDescent="0.3">
      <c r="A146" s="17"/>
      <c r="B146" s="8"/>
      <c r="C146" s="13"/>
      <c r="D146" s="14"/>
      <c r="E146" s="15"/>
      <c r="F146" s="3">
        <f>SUM(F132:F145)</f>
        <v>27150</v>
      </c>
      <c r="G146" s="3">
        <f>SUM(G132:G145)</f>
        <v>0</v>
      </c>
    </row>
  </sheetData>
  <mergeCells count="2">
    <mergeCell ref="B129:D129"/>
    <mergeCell ref="B3:D3"/>
  </mergeCells>
  <pageMargins left="0.70866141732283472" right="0.70866141732283472" top="0.74803149606299213" bottom="0.74803149606299213" header="0.31496062992125984" footer="0.31496062992125984"/>
  <pageSetup scale="71" orientation="portrait" horizontalDpi="1200" verticalDpi="1200" r:id="rId1"/>
  <headerFooter>
    <oddFooter>Stran &amp;P od &amp;N</oddFooter>
  </headerFooter>
  <rowBreaks count="1" manualBreakCount="1">
    <brk id="1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2</vt:i4>
      </vt:variant>
    </vt:vector>
  </HeadingPairs>
  <TitlesOfParts>
    <vt:vector size="4" baseType="lpstr">
      <vt:lpstr>Rekapitulacija</vt:lpstr>
      <vt:lpstr>Artviže-OM SKLOP 5</vt:lpstr>
      <vt:lpstr>'Artviže-OM SKLOP 5'!Področje_tiskanja</vt:lpstr>
      <vt:lpstr>Rekapitulacija!Področje_tiskanja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tanja</cp:lastModifiedBy>
  <cp:lastPrinted>2021-07-02T08:02:56Z</cp:lastPrinted>
  <dcterms:created xsi:type="dcterms:W3CDTF">2018-10-15T16:25:56Z</dcterms:created>
  <dcterms:modified xsi:type="dcterms:W3CDTF">2022-02-01T07:41:19Z</dcterms:modified>
</cp:coreProperties>
</file>