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9555" windowHeight="11760" activeTab="0"/>
  </bookViews>
  <sheets>
    <sheet name="PARKIRIŠČE" sheetId="1" r:id="rId1"/>
    <sheet name="PODPORNI ZIDOVI" sheetId="2" r:id="rId2"/>
    <sheet name="JAVNA RAZSVETLJAVA" sheetId="3" r:id="rId3"/>
    <sheet name="SKUPNA REKAPITULACIJA" sheetId="4" r:id="rId4"/>
  </sheets>
  <definedNames/>
  <calcPr fullCalcOnLoad="1"/>
</workbook>
</file>

<file path=xl/sharedStrings.xml><?xml version="1.0" encoding="utf-8"?>
<sst xmlns="http://schemas.openxmlformats.org/spreadsheetml/2006/main" count="491" uniqueCount="285">
  <si>
    <t xml:space="preserve">Strojni in deloma ročni izkop kabelskega kanala v cestišču dimenzije 0.4x1.2m globine </t>
  </si>
  <si>
    <t xml:space="preserve">Strojni in deloma ročni izkop kabelskega kanala v dvorišču dimenzije 0.4x1.2m globine </t>
  </si>
  <si>
    <t>Dobava, polaganje in spajanje 1. cevne kanalizacije (1 x stigmaflex cev prereza110 mm), komplet</t>
  </si>
  <si>
    <t>Beton MB 15 za obbetoniranje cevi pod cestiščem</t>
  </si>
  <si>
    <t>Zasip kabelskega jarka z izkopanim materialom</t>
  </si>
  <si>
    <t>Dobava in vgradnja peska granulacije od 3 do 7 mm in nabijanje v slojih</t>
  </si>
  <si>
    <t>Dobava in vgradnja tamponskega gramoza in nabijanje v slojih</t>
  </si>
  <si>
    <t>Odvoz odvečnega materijala</t>
  </si>
  <si>
    <t>Izkop in komplet izdelava tipskega betonskega jaška Fi 80 cm, pokrov IMP (LTŽ pokrov)</t>
  </si>
  <si>
    <t xml:space="preserve">Izkop in komplet izdelava tipskega temelja za steber JR, h=4,5 m od tal </t>
  </si>
  <si>
    <t>Rezanje asfalta na cestišču</t>
  </si>
  <si>
    <t>Asfaltiranje cestišča</t>
  </si>
  <si>
    <t>Zakoličba nove trase JR  kanalizacije</t>
  </si>
  <si>
    <t>Izvedba križanj s PTT kanalizacijo</t>
  </si>
  <si>
    <t>Izvedba križanj z meteorno kanalizacijo</t>
  </si>
  <si>
    <t>Izvedba križanj z vodovodom</t>
  </si>
  <si>
    <t>Pripravljalna in zaključna dela</t>
  </si>
  <si>
    <t>Stroški nadzora Elektro Primorska (obračun po stroških)</t>
  </si>
  <si>
    <t>Zaščita gradbišča pri izkopu (ocenjeno)</t>
  </si>
  <si>
    <t>ELEKTROMONTAŽNI DEL</t>
  </si>
  <si>
    <t>Kabel NAYY4x16mm2 položen v kabelsko kanalizacijo</t>
  </si>
  <si>
    <t>Izdelava kabelskih končnikov 4x16 mm2 Al-Cu, montaža kabelskih čevljev in priklop kabla v posamezni svetilki</t>
  </si>
  <si>
    <t>grn</t>
  </si>
  <si>
    <t>Kabel za priključitev svetilk
PP00-Y 3 x 2,5 mm2</t>
  </si>
  <si>
    <t>Prilagoditev priključnih sponk v  obstoječem kandelabru in priklop novega kabla v obstoječi svetilki JR</t>
  </si>
  <si>
    <t>kpl</t>
  </si>
  <si>
    <t>Kandelaber s svetilnim telesom STALK ONE LED 16x3W (black grey) TR 58155, višina 4,5m od tal, opremljen z priključno ploščico  z 6A varovalko. Ožičen in postavljen v  temelj</t>
  </si>
  <si>
    <t>PVC opozorilni trak</t>
  </si>
  <si>
    <t>Plastični ščitnik</t>
  </si>
  <si>
    <t>Valjanec Fe Zn 25x4 mm in priklop na ozemljitev TP ter na vse kandelabre JR</t>
  </si>
  <si>
    <t>Meritve, pregledi in izdaja atestov</t>
  </si>
  <si>
    <t>Nepredvidena dela z vpisom v gradbeni dnevnik</t>
  </si>
  <si>
    <t>Zavarovanje gradbišča ob  cesti  pri uvlačenju kablov in pri postavitvi kandelabrov</t>
  </si>
  <si>
    <t>OBJEKT: JAVNA RAZSVETLJAVA</t>
  </si>
  <si>
    <t>GRADBENI DEL</t>
  </si>
  <si>
    <t xml:space="preserve"> SKUPAJ GRADBENA DELA</t>
  </si>
  <si>
    <t>SKUPAJ ELEKTROMONTAŽNA DELA</t>
  </si>
  <si>
    <t>ELEKTROMONTAŽNA DELA</t>
  </si>
  <si>
    <t>Izdelava PID in dokazila o zanesljivosti objekta</t>
  </si>
  <si>
    <t xml:space="preserve">SKUPNA REKAPITULACIJA </t>
  </si>
  <si>
    <t>JAVNA RAZSVETLJAVA</t>
  </si>
  <si>
    <t>6.</t>
  </si>
  <si>
    <t>SKUPAJ PARKIRIŠČE</t>
  </si>
  <si>
    <t xml:space="preserve">Drobni material ( 2% od post. 1- 11) </t>
  </si>
  <si>
    <t>Manipulativni stroški , priprava materiala in dela (6 % od post. 1-12 elektromontažni del)</t>
  </si>
  <si>
    <t>SKUPAJ PODPORNI ZIDOVI</t>
  </si>
  <si>
    <t>Nepredvidena dela (prestavitev telefonskega omrežja…)  5% od post. 1.- 5.</t>
  </si>
  <si>
    <t>PODPORNI ZIDOVI</t>
  </si>
  <si>
    <t>SKUPAJ JAVNA RAZSVETLJAVA</t>
  </si>
  <si>
    <t>Postavka</t>
  </si>
  <si>
    <t>Količina</t>
  </si>
  <si>
    <t>Opis postavke</t>
  </si>
  <si>
    <t>Normativ</t>
  </si>
  <si>
    <t>Cena za enoto</t>
  </si>
  <si>
    <t>0001</t>
  </si>
  <si>
    <t>0002</t>
  </si>
  <si>
    <t>KOS</t>
  </si>
  <si>
    <t>0003</t>
  </si>
  <si>
    <t>0004</t>
  </si>
  <si>
    <t>M2</t>
  </si>
  <si>
    <t>0005</t>
  </si>
  <si>
    <t>0006</t>
  </si>
  <si>
    <t>0007</t>
  </si>
  <si>
    <t>M3</t>
  </si>
  <si>
    <t>0008</t>
  </si>
  <si>
    <t>0009</t>
  </si>
  <si>
    <t>M1</t>
  </si>
  <si>
    <t>0010</t>
  </si>
  <si>
    <t>S 1 2 322</t>
  </si>
  <si>
    <t>0011</t>
  </si>
  <si>
    <t>0012</t>
  </si>
  <si>
    <t>0013</t>
  </si>
  <si>
    <t>0014</t>
  </si>
  <si>
    <t>0015</t>
  </si>
  <si>
    <t>0016</t>
  </si>
  <si>
    <t>S 4 4 163</t>
  </si>
  <si>
    <t>S 6 1 217</t>
  </si>
  <si>
    <t>S 6 1 218</t>
  </si>
  <si>
    <t>Dobava in vgraditev stebrička za prometni znak iz vroče cinkane jeklene cevi s premerom 64 mm, dolge 4000 mm</t>
  </si>
  <si>
    <t>S 6 1 424</t>
  </si>
  <si>
    <t>Dobava in pritrditev osmerokotnega prometnega znaka, podloga iz vroče cinkane jeklene pločevine, znak z odsevno folijo 2. vrste, dolžina stranice 900 mm</t>
  </si>
  <si>
    <t>S 6 1 719</t>
  </si>
  <si>
    <t>Enota</t>
  </si>
  <si>
    <t>Znesek brez DDV</t>
  </si>
  <si>
    <t>DDV 20%</t>
  </si>
  <si>
    <t>SKUPAJ</t>
  </si>
  <si>
    <t>PREDDELA</t>
  </si>
  <si>
    <t>Popust</t>
  </si>
  <si>
    <r>
      <t>DODATI</t>
    </r>
    <r>
      <rPr>
        <b/>
        <sz val="14"/>
        <color indexed="12"/>
        <rFont val="Arial"/>
        <family val="2"/>
      </rPr>
      <t xml:space="preserve"> 30%</t>
    </r>
    <r>
      <rPr>
        <b/>
        <sz val="10"/>
        <color indexed="12"/>
        <rFont val="Arial"/>
        <family val="2"/>
      </rPr>
      <t xml:space="preserve"> VEČ DEL IN NEPREDVIDENIH DEL</t>
    </r>
  </si>
  <si>
    <t>PREDDELA SKUPAJ:</t>
  </si>
  <si>
    <t xml:space="preserve">Priprava in organizacija gradbišča; izdelava varnostnega načrta;izdelava načrta organizacije gradbišča v skladu z varnostnim načrtom; ureditev gradbišča v skladu z načrtom organizacije gradbišča in v skladu z varnostnim načrtom (po končanih delih se teren vzpostavi v prvotno stanje); najem tabel za časa gradnje, za označitev gradbišča, na katerem so navedeni vsi udeleženci pri graditvi objekta, imena, priimki, nazivi in funkcija odgovornih oseb ter ostali podatki. </t>
  </si>
  <si>
    <t>Placing, protection of cross sections for other roads in the hills</t>
  </si>
  <si>
    <t>EUR</t>
  </si>
  <si>
    <t>Kompletna izdelava temelja iz cementnega betona C 12/15, globine 80 cm, premera 30 cm</t>
  </si>
  <si>
    <t>ZEMELJSKA DELA SKUPAJ:</t>
  </si>
  <si>
    <t>ZEMELJSKA DELA</t>
  </si>
  <si>
    <t>ODVODNJAVANJE CESTE</t>
  </si>
  <si>
    <t>PREDRAČUN DEL</t>
  </si>
  <si>
    <t>VOZIŠČNA KONSTRUKCIJA</t>
  </si>
  <si>
    <t>Projekt: ZUNANJA UREDITEV POŠTE 6250 ILIRSKA BISTRICA S PARKIRIŠČEM</t>
  </si>
  <si>
    <t>1. PREDDELA</t>
  </si>
  <si>
    <t>N 3 1 107</t>
  </si>
  <si>
    <t>N 3 1 104</t>
  </si>
  <si>
    <t>N 3 1 105</t>
  </si>
  <si>
    <t>Postavitev in zavarovanje prečnega profila ceste v gričevnatem svetu</t>
  </si>
  <si>
    <t>S 1 2 152</t>
  </si>
  <si>
    <t>S 1 2 131</t>
  </si>
  <si>
    <t>S 1 2 311</t>
  </si>
  <si>
    <t>S 1 2 382</t>
  </si>
  <si>
    <t>S 1 2 391</t>
  </si>
  <si>
    <t>S 1 2 474</t>
  </si>
  <si>
    <t>S 1 3 113</t>
  </si>
  <si>
    <t>S 2 1 112</t>
  </si>
  <si>
    <t>S 2 1 232</t>
  </si>
  <si>
    <t>S 2 1 325</t>
  </si>
  <si>
    <t>S 2 2 114</t>
  </si>
  <si>
    <t>Ureditev planuma temeljnih tal mehke kamnine - 4. kategorije</t>
  </si>
  <si>
    <t>S 2 4 113</t>
  </si>
  <si>
    <t>S 2 4 612</t>
  </si>
  <si>
    <t>Ureditev planuma nasipa, zasipa, klina ali posteljice iz zrnate kamnine - 3. kategorije</t>
  </si>
  <si>
    <t>S 2 5 111</t>
  </si>
  <si>
    <t>S 2 5 132</t>
  </si>
  <si>
    <t xml:space="preserve">2. ZEMELJSKA DELA </t>
  </si>
  <si>
    <t>3. VOZIŠČNA KONSTRUKCIJA</t>
  </si>
  <si>
    <t>S 3 1 142</t>
  </si>
  <si>
    <t>S 3 1 343</t>
  </si>
  <si>
    <t>S 3 2 273</t>
  </si>
  <si>
    <t>S 4 2 124</t>
  </si>
  <si>
    <t>S 4 3 212</t>
  </si>
  <si>
    <t>S 4 3 223</t>
  </si>
  <si>
    <t>S 4 3 224</t>
  </si>
  <si>
    <t>S 4 4 162</t>
  </si>
  <si>
    <t>N 4 2 101</t>
  </si>
  <si>
    <t>S 4 4 897</t>
  </si>
  <si>
    <t>S 4 4 971</t>
  </si>
  <si>
    <t>Dobava in vgraditev pokrova iz duktilne litine z nosilnostjo 400 kN, krožnega prereza s premerom 500 mm</t>
  </si>
  <si>
    <t>S 4 4 972</t>
  </si>
  <si>
    <t>Dobava in vgraditev pokrova iz duktilne litine z nosilnostjo 400 kN, krožnega prereza s premerom 600 mm</t>
  </si>
  <si>
    <t>S 4 4 992</t>
  </si>
  <si>
    <t>S 4 1 423</t>
  </si>
  <si>
    <t>Zavarovanje dna kadunjastega jarka s plastjo bitumenskega betona, debelo 5 cm, široko 70 cm</t>
  </si>
  <si>
    <t xml:space="preserve">M1 </t>
  </si>
  <si>
    <t>N 4 2 104</t>
  </si>
  <si>
    <t>N 4 2 103</t>
  </si>
  <si>
    <t>N 4 2 102</t>
  </si>
  <si>
    <t>Čiščenje in izpiranje zgrajenega kanala</t>
  </si>
  <si>
    <t>N 4 3 841</t>
  </si>
  <si>
    <t>Pregled vgrajenih cevi s TV kamero</t>
  </si>
  <si>
    <t>S 6 1 122</t>
  </si>
  <si>
    <t>S 6 1 214</t>
  </si>
  <si>
    <t>Dobava in vgraditev stebrička za prometni znak iz vroče cinkane jeklene cevi s premerom 64 mm, dolge 2000 mm</t>
  </si>
  <si>
    <t>Dobava in vgraditev stebrička za prometni znak iz vroče cinkane jeklene cevi s premerom 64 mm, dolge 3500 mm</t>
  </si>
  <si>
    <t>S 6 1 621</t>
  </si>
  <si>
    <t xml:space="preserve">Dobava in pritrditev okroglega prometnega znaka, podloga iz vroče cinkane jeklene pločevine, znak z odsevno folijo 2. vrste, premera 400 mm
</t>
  </si>
  <si>
    <t xml:space="preserve">Dobava in pritrditev okroglega prometnega znaka, podloga iz vroče cinkane jeklene pločevine, znak z odsevno folijo 2. vrste, premera 600 mm
</t>
  </si>
  <si>
    <t>S 6 1 622</t>
  </si>
  <si>
    <t xml:space="preserve">Dobava in pritrditev okroglega prometnega znaka, podloga iz vroče cinkane jeklene pločevine, znak z odsevno folijo 1. vrste, premera 600 mm
</t>
  </si>
  <si>
    <t>S 6 1 714</t>
  </si>
  <si>
    <t>S 6 1 713</t>
  </si>
  <si>
    <t xml:space="preserve">Dobava in pritrditev prometnega znaka, podloga iz vroče cinkane jeklene pločevine velikosti 600 x 600 mm, znak z modro barvo - folijo I. vrste </t>
  </si>
  <si>
    <t xml:space="preserve">Dobava in pritrditev prometnega znaka, podloga iz vroče cinkane jeklene pločevine velikosti 400 x 400 mm, znak z modro barvo - folijo I. vrste </t>
  </si>
  <si>
    <t xml:space="preserve">Dobava in pritrditev prometnega znaka, podloga iz vroče cinkane jeklene pločevine velikosti 400 x 250 mm, znak z belo barvo - folijo I. vrste </t>
  </si>
  <si>
    <t>S 6 2 121</t>
  </si>
  <si>
    <t>S 6 2 251</t>
  </si>
  <si>
    <t>Doplačilo za izdelavo prekinjenih vzdolžnih označb na vozišču, širina črte 10 cm</t>
  </si>
  <si>
    <t>S 6 2 313</t>
  </si>
  <si>
    <t>S 6 2 163</t>
  </si>
  <si>
    <t xml:space="preserve">Izdelava tankoslojne prečne in ostalih označb na vozišču z enokomponentno belo barvo, vključno 250 g/m2 posipa z drobci / kroglicami stekla, strojno, debelina plasti suhe snovi 250 mikrometra, širina črte 50 cm
</t>
  </si>
  <si>
    <t>S 6 2 244</t>
  </si>
  <si>
    <t>Doplačilo za ročno izdelavo ostalih označb na vozišču, posamezna površina označbe nad 1,5 m2</t>
  </si>
  <si>
    <t>N 3 1 106</t>
  </si>
  <si>
    <t>S 7 9 514</t>
  </si>
  <si>
    <t>Obnova in zavarovanje prečnega profila ceste (0,09 km) v gričevnatem terenu ter ostala potrebna geodetska - zakoličbena dela</t>
  </si>
  <si>
    <t>Zavarovanje gradbišča v času gradnje. Ureditev popolne zapore ceste v območju gradnje z vsemi obvestilnimi tablami za obvoz. V ceni so zajeti stroški pridobitve dovoljenja za zaporo občinske in deloma državne ceste in postavitev ustrezne prometne signalizacije za ves čas gradnje. Potrebno je označiti smeri obvozov, za vse smeri dostopov. V ceni je vključena tudi izdelava projektne dokumentacije za postavitev začasne prometne signalizacije.</t>
  </si>
  <si>
    <t>Posek in odstranitev drevesa z deblom premera 31 do 50 cm ter odstranitev vej, kakor tudi panjev, na redko porasli površini (do 50 % pokritega tlorisa) - ročno in strojno. Veje in panje se odpelje in deponira na stalni deponiji. Deponijo si priskrbi izvajalec sam.</t>
  </si>
  <si>
    <t>Odstranitev grmovja in dreves z debli premera do 10 cm ter vej, kakor tudi panjev, na redko porasli površini (do 50 % pokritega tlorisa) - ročno in strojno. Grmičevje, veje in panje se odpelje in deponira na stalni deponiji. Deponijo si priskrbi izvajalec sam.</t>
  </si>
  <si>
    <t>Porušitev in odstranitev makadamskega vozišča v debelini do 20 cm z nakladanjem in odvozom ruševin v stalno deponijo. Deponijo si priskrbi izvajalec sam.</t>
  </si>
  <si>
    <t>Porušitev in odstranitev asfaltne plasti v debelini 6 do 10 cm z nakladanjem in odvozom ruševin v stalno deponijo. Deponijo si priskrbi izvajalec sam.</t>
  </si>
  <si>
    <t>Rezanje asfaltne plasti s talno diamantno žago, debele 6 do 10 cm. V ceno je zajet tudi premaz spojev z bitumensko emulzijo.</t>
  </si>
  <si>
    <t>Porušitev in odstranitev robnikov iz cementnega betona z nakladanjem in odvozom ruševin v stalno deponijo. Deponijo si priskrbi izvajalec sam.</t>
  </si>
  <si>
    <t>Porušitev in odstranitev zidu iz kamna v podaljšani cementni malti, z nakladanjem in odvozom ruševin v stalno deponijo. Deponijo si priskrbi izvajalec sam.</t>
  </si>
  <si>
    <t>Porušitev in odstranitev zidu iz ojačenega cementnega betona z nakladanjem in odvozom ruševin v stalno deponijo. Deponijo si priskrbi izvajalec sam.</t>
  </si>
  <si>
    <t>S 1 2 477</t>
  </si>
  <si>
    <t xml:space="preserve">Površinski izkop plodne zemljine - 1. kategorije z nakladanjem in odvozom materiala v stalno deponijo. Deponijo si priskrbi izvajalec sam.  </t>
  </si>
  <si>
    <t xml:space="preserve">Široki izkop zrnate kamnine - 3. kategorije - strojno z nakladanjem in odvozom materiala v stalno deponijo. Deponijo si priskrbi izvajalec sam.  </t>
  </si>
  <si>
    <t xml:space="preserve">Izkop mehke kamnine - 4. kategorije za temelje, kanalske rove, prepuste, jaške in drenaže, širine do 1,0 m in globine 1,1 do 2,0 m z nakladanjem in odvozom materiala v stalno deponijo. Deponijo si priskrbi izvajalec sam.  </t>
  </si>
  <si>
    <t>Vgraditev nasipa iz mehke kamnine - 4. kategorije z dobavo iz stranskega odvzema - kamnoloma. Vgradnja v slojih po 30 cm do predpisane zbitosti.</t>
  </si>
  <si>
    <t>Humuziranje brežine brez valjanja, v debelini do 15 cm - ročno z dobavo in dovozom humusa in posejanje brežin s travnim semenom.</t>
  </si>
  <si>
    <t>Humuziranje zelenice brez valjanja, v debelini do 15 cm - strojno z dobavo in dovozom humusa in posejanje brežin s travnim semenom</t>
  </si>
  <si>
    <t>Izdelava nevezane nosilne plasti enakozrnatega drobljenca iz kamnine TD 32 mm v debelini 21 do 30 cm. V ceno je vključeno tudi fino planiranje in valjanje tamponskega planuma.</t>
  </si>
  <si>
    <t>Izdelava zgornje nosilne plasti iz asfaltne zmesi bituminiziranega drobljenca BZNP 22S iz karbonatnih kamnin v debelini 7 cm                      ( AC 22 base 50/70 A3 )</t>
  </si>
  <si>
    <t>Strojna izdelava obrabne in zaporne plasti bitumenskega betona BB 11ks iz zmesi zrn peska iz karbonatnih kamnin, drobirja iz silikatnih kamnin in cestogradbenega bitumna v debelini 4 cm</t>
  </si>
  <si>
    <t>Ročna izdelava obrabne in zaporne plasti bitumenskega betona BB 11ks iz zmesi zrn peska iz karbonatnih kamnin, drobirja iz silikatnih kamnin in cestogradbenega bitumna v debelini 4 cm</t>
  </si>
  <si>
    <t>S 3 2 274</t>
  </si>
  <si>
    <t>Izdelava bankine iz drobljenca (jalovine), široke od 0,50 do 1,00 m</t>
  </si>
  <si>
    <t>S 3 6 132</t>
  </si>
  <si>
    <t>S 3 5 214</t>
  </si>
  <si>
    <t>Dobava in vgraditev predfabriciranega dvignjenega robnika iz cementnega betona (OMO in OSMO odpornost) s prerezom 15/25 cm (komplet izvedba, vključno s fugiranjem reg). V ceni so zajeti tudi robniki z utokom.</t>
  </si>
  <si>
    <t>Dobava in vgraditev predfabriciranega pogreznjenega robnika iz cementnega betona  (OMO in OSMO odpornost) s prerezom 15/25 cm (komplet izvedba, vključno s fugiranjem reg)</t>
  </si>
  <si>
    <t>S 3 5 235</t>
  </si>
  <si>
    <t>Izdelava kanalizacije iz cevi iz polivinilklorida, vgrajenih na planumu izkopa, premera 20 cm, v globini do 1,0 m, s predhodnim planiranjem dna jarka in polnim obbetoniranjem cevi s cementnim betonom C 12/15.</t>
  </si>
  <si>
    <t xml:space="preserve">Izdelava kanalizacije iz cevi iz polivinilklorida, vključno s podložno plastjo iz zmesi kamnitih zrn, premera 25 cm, v globini do 1,0 m, s predhodnim planiranjem dna jarka in polnim obbetoniranjem cevi s cementnim betonom C 12/15.
</t>
  </si>
  <si>
    <t xml:space="preserve">Izdelava kanalizacije iz cevi iz polivinilklorida, vključno s podložno plastjo iz zmesi kamnitih zrn, premera 30 cm, v globini do 1,0 m, s predhodnim planiranjem dna jarka in polnim obbetoniranjem cevi s cementnim betonom C 12/15.
</t>
  </si>
  <si>
    <t xml:space="preserve">Izdelava jaška iz cementnega betona, krožnega prereza s premerom 80 cm, globokega 1,0 do 1,5 m, vključno z izvedbo cevnih priključkov.
</t>
  </si>
  <si>
    <t xml:space="preserve">Izdelava jaška iz cementnega betona, krožnega prereza s premerom 80 cm, globokega 1,5 do 2,0 m, vključno z izvedbo cevnih priključkov.
</t>
  </si>
  <si>
    <t xml:space="preserve">Dobava in izdelava cestnega požiralnika iz betonskih cevi BC premera 60 cm, s peskolovom globine h = 0,9 m in vtokom skozi rešetko iz litega železa z nosilnostjo 250 kN, dimenzij 400/400 mm
</t>
  </si>
  <si>
    <t>Izdelava lovilnika bencina in olj z razbremenilnikom, skladno s SIST EN 858, kot napr. aquareg S 50 bp 5 S-I-P; razred separatorja olj S-I: 5 mg/lit, nazivna velikost 50 lit/s, pretok skozi lovilec olj 5 lit/s, max. količina izločenega olja 400 lit, prostornina usedalnika 1360 lit, prostornina lovilca olj 1300 lit.</t>
  </si>
  <si>
    <t>Dvig (do 50 cm) obstoječega jaška iz cementnega betona, krožnega prereza s premerom 60 do 80 cm ali kvadratnega prereza 60/60 cm</t>
  </si>
  <si>
    <t>Ureditev jarka s kanaletami na stik iz cementnega betona, umetne mase ali duktilne litine, dolžine 100 cm in notranje širine dna kanalete 10 cm, na podložni plasti iz zmesi zrn drobljenca debeli 10cm, vključno z dobavo linijske rešetke iz duktilne litine za kineto z nosilnostjo 250 kN</t>
  </si>
  <si>
    <t>Izdelava vtočne ali iztočne glave premera 30 cm</t>
  </si>
  <si>
    <t>VOZIŠČNA KONSTRUKCIJA SKUPAJ:</t>
  </si>
  <si>
    <t>4. ODVODNJAVANJE</t>
  </si>
  <si>
    <t>S 6 1 612</t>
  </si>
  <si>
    <t xml:space="preserve">Ročna izdelava tankoslojne vzdolžne označbe na vozišču z enokomponentno belo barvo, vključno 250 g/m2 posipa z drobci / kroglicami stekla, strojno, debelina plasti suhe snovi 250 mikrometra, širina črte 10 cm, dvakratno barvanje </t>
  </si>
  <si>
    <t>Izdelava srednjeslojne vzdolžne označbe na vozišču z brizgano večkomponentno plastiko z vmešanimi drobci/kroglicami stekla, vključno 200 g/m2 posipa, strojno, debelina plasti suhe snovi 400 mikrometra, širina črte 50 cm</t>
  </si>
  <si>
    <t>Izdelava geodetskega posnetka izvedenega stanja objekta po končanih deli</t>
  </si>
  <si>
    <t>6. OSTALA DELA</t>
  </si>
  <si>
    <t>OSTALA DELA SKUPAJ:</t>
  </si>
  <si>
    <t>Izdelava projektne dokumentacije  - projekta izvedenih del (PID) ter dokazila o zanesljivosti objekta</t>
  </si>
  <si>
    <t>N 3 1 103</t>
  </si>
  <si>
    <t>Izdelava vzdolžne in prečne plitve drenaže globine do 1,00 m, na glinastem nagoju, debeline 20 cm, z gibljivimi plastičnimi cevmi premera 150 mm in z zasipom z zmesjo kamnitih zrn, obvito z geosintetikom z 0,21 do 0,40 m3/m1</t>
  </si>
  <si>
    <t>OBJEKT: PARKIRIŠČE</t>
  </si>
  <si>
    <t xml:space="preserve">REKAPITULACIJA </t>
  </si>
  <si>
    <t>1.</t>
  </si>
  <si>
    <t>2.</t>
  </si>
  <si>
    <t>3.</t>
  </si>
  <si>
    <t>4.</t>
  </si>
  <si>
    <t>5.</t>
  </si>
  <si>
    <t>ODVODNJAVANJE SKUPAJ:</t>
  </si>
  <si>
    <t>OPREMA SKUPAJ:</t>
  </si>
  <si>
    <t xml:space="preserve">5. OPREMA </t>
  </si>
  <si>
    <t>OPREMA</t>
  </si>
  <si>
    <t>OSTALA DELA</t>
  </si>
  <si>
    <t>PARKIRIŠČE</t>
  </si>
  <si>
    <t>Vrednost</t>
  </si>
  <si>
    <t>01</t>
  </si>
  <si>
    <t xml:space="preserve"> </t>
  </si>
  <si>
    <t>GRADBENA DELA</t>
  </si>
  <si>
    <t>Pripravljalna dela</t>
  </si>
  <si>
    <t>001</t>
  </si>
  <si>
    <t>Zakoličba objekta</t>
  </si>
  <si>
    <t>kos</t>
  </si>
  <si>
    <t>002</t>
  </si>
  <si>
    <t>m3</t>
  </si>
  <si>
    <t>02</t>
  </si>
  <si>
    <t>Zemeljska dela</t>
  </si>
  <si>
    <t>Planiranje dna izkopanega jarka na točnost +- 3 cm, komplet z odmetom materiala na rob izkopa</t>
  </si>
  <si>
    <t>m2</t>
  </si>
  <si>
    <t>003</t>
  </si>
  <si>
    <t>Utrditev podlage z vibro ploščo pred izvedbo pločnika. Podlaga se utrdi do potrebne zbitosti in poravna na točnost +- 1 cm.</t>
  </si>
  <si>
    <t>004</t>
  </si>
  <si>
    <t>Zasip za temelji in podpornim zidom z izkopanim materialom v plasteh po 30 cm in potrebnim utrjevanjem</t>
  </si>
  <si>
    <t>005</t>
  </si>
  <si>
    <t>Črpanje  vode iz gradbene jame</t>
  </si>
  <si>
    <t>ur</t>
  </si>
  <si>
    <t>03</t>
  </si>
  <si>
    <t>Betonska dela</t>
  </si>
  <si>
    <t>Dobava in vgrajevanje betona MB C 12/15 v podložni beton pasovnih temeljev v debelini 10 cm z vsemi pomožnimi deli in prenosi na objektu</t>
  </si>
  <si>
    <t>Dobava in vgrajevanje betona  MB 25/30 preseka nad 0,30m3/m2 v armirano betonske pasovne temelje (peta zidu )</t>
  </si>
  <si>
    <t>Dobava in betoniranje armirano betonskih opornih zidov preseka nad 0.30 m3/m2 z betonom C 25/30 ( oporni zid zidovi)</t>
  </si>
  <si>
    <t>Dobava in vgradnja rebraste armature S 500  do fi r 14 cm , komplet z vsemi prenosi na gradbišču</t>
  </si>
  <si>
    <t>kg</t>
  </si>
  <si>
    <t>Dobava in vgradnja armature RA S500 prereza nad fi 14 in vsemi pomožnimi deli in prenosi na objektu</t>
  </si>
  <si>
    <t>04</t>
  </si>
  <si>
    <t>Zidarska dela</t>
  </si>
  <si>
    <t>Dobava in montaža pvc cevi fi 100 za barbakane zidov izmenično 1 m po višini in 1,5 m po dolžini ( cik cak )</t>
  </si>
  <si>
    <t>05</t>
  </si>
  <si>
    <t>Tesarska dela</t>
  </si>
  <si>
    <t>Izdelava opaža , razopažanje ter čiščenje opažnega materiala  pete zidu  ( opažnimi elementi višine 50 cm ), komplet z vsemi pomožnimi deli , pomožnimi materiali in prenosi znotraj gradbišča</t>
  </si>
  <si>
    <t>Izdelava dvostranskega opaža opornih zidov s " SAM" sistemom komplet  ( distančniki, vpenjalci,opažni elementi,žičniki,žica ) in prenosi na gradbišču</t>
  </si>
  <si>
    <t>Lahki zidarski odri višine do 2 m (1x tloris vsake etaže objekta)</t>
  </si>
  <si>
    <t>06</t>
  </si>
  <si>
    <t>Kanalizacija</t>
  </si>
  <si>
    <t>Dobava in polaganje PVC drenažnih cevi midren fi 160 mm z napravo betonskega ležišča do polovice cevi in nasutja z drenažnim materialom frakcije 16/32 mm ( poraba o,15 m3/m) ter zaščita nasutja z PP filcem     ( poraba do 2,0 m2/m)</t>
  </si>
  <si>
    <t>m</t>
  </si>
  <si>
    <t>OBJEKT: PODPORNI ZIDOVI</t>
  </si>
  <si>
    <t>Rušenje obstoječega betonskega zidu na prehodu novega zida skozi obstoječi zid, ter  obdelava šlica na obstoječem zidu, z nakladanjem in odvozom ruševin v stalno deponijo. Deponijo si priskrbi izvajalec sam.</t>
  </si>
  <si>
    <t>Strojni izkop jarkov v terenu III. ktg z odmetom izkopanega materiala 1 m od roba izkopa. Izkop se vrši z pravilnim  odsekavanjem stranic, širina izkopa jarka je do 1m in globina izkopa jarka je do 1 m komplet z nakladanjem in odvozom materiala po zasipu. V ceno je vključeno tudi nakladanje in odvozom viškov izkopnega materiala v stalno deponijo. Deponijo si priskrbi izvajalec sam.</t>
  </si>
  <si>
    <t>Dobava in dovoz ustreznega vodopropustnega materiala za izvedbo zasipa za opornim zidom ( kamnit material ,zemlja )</t>
  </si>
  <si>
    <t>Dobava in izdelava kamnite obloge opornega zidu s polobdelanim kamnom debeline do 20 cm vezana z cementno malto 1:3 komplet z fugiranjem ( poglobljeno ) ter vsemi prenosi in potrebnimi pomožnimi deli za izvedbo obloge.  Vidne površine podpornih zidov bodo obložene z lokalnim naravnim kamnom. Oblaganje AB zidov mora biti izvedeno po principu zidanja suhozida. Kamni se zlagajo po principu vrstenja. Vrste tečejo vodoravno, ne glede na teren. Fuge ne smejo biti zapolnjene z malto! (glej tehnično poročilo za zid).</t>
  </si>
  <si>
    <t>Strojni in deloma ročni izkop kabelskega kanala v pločniku dimenzije 0,4x1,0m globine</t>
  </si>
  <si>
    <t>OBR - 1.1</t>
  </si>
  <si>
    <t>OBR - 1.2</t>
  </si>
  <si>
    <t>OBR - 1.3</t>
  </si>
  <si>
    <t>OBR - 1.4</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</si>
</sst>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0\ &quot;SIT&quot;"/>
    <numFmt numFmtId="174" formatCode="#,##0.0000\ _S_I_T"/>
    <numFmt numFmtId="175" formatCode="0.0000"/>
    <numFmt numFmtId="176" formatCode="#,##0.00\ [$EUR]"/>
    <numFmt numFmtId="177" formatCode="#,##0.0000\ [$EUR]"/>
    <numFmt numFmtId="178" formatCode="0.00000"/>
    <numFmt numFmtId="179" formatCode="0.0"/>
    <numFmt numFmtId="180" formatCode="#,##0.0"/>
    <numFmt numFmtId="181" formatCode="_-* #,##0.0\ _S_I_T_-;\-* #,##0.0\ _S_I_T_-;_-* &quot;-&quot;??\ _S_I_T_-;_-@_-"/>
    <numFmt numFmtId="182" formatCode="_-* #,##0\ _S_I_T_-;\-* #,##0\ _S_I_T_-;_-* &quot;-&quot;??\ _S_I_T_-;_-@_-"/>
    <numFmt numFmtId="183" formatCode="_-* #,##0.000\ _S_I_T_-;\-* #,##0.000\ _S_I_T_-;_-* &quot;-&quot;??\ _S_I_T_-;_-@_-"/>
    <numFmt numFmtId="184" formatCode="_-* #,##0.0000\ _S_I_T_-;\-* #,##0.0000\ _S_I_T_-;_-* &quot;-&quot;??\ _S_I_T_-;_-@_-"/>
    <numFmt numFmtId="185" formatCode="#,##0.00\ &quot;€&quot;"/>
    <numFmt numFmtId="186" formatCode="#,##0.00_ ;[Red]\-#,##0.00\ "/>
  </numFmts>
  <fonts count="40">
    <font>
      <sz val="10"/>
      <name val="Arial"/>
      <family val="0"/>
    </font>
    <font>
      <sz val="8"/>
      <name val="Arial"/>
      <family val="0"/>
    </font>
    <font>
      <b/>
      <sz val="14"/>
      <name val="Arial"/>
      <family val="2"/>
    </font>
    <font>
      <sz val="12"/>
      <name val="Arial"/>
      <family val="0"/>
    </font>
    <font>
      <u val="single"/>
      <sz val="10"/>
      <color indexed="12"/>
      <name val="Arial"/>
      <family val="0"/>
    </font>
    <font>
      <u val="single"/>
      <sz val="10"/>
      <color indexed="36"/>
      <name val="Arial"/>
      <family val="0"/>
    </font>
    <font>
      <b/>
      <sz val="11"/>
      <name val="Arial"/>
      <family val="2"/>
    </font>
    <font>
      <sz val="14"/>
      <name val="Arial"/>
      <family val="2"/>
    </font>
    <font>
      <sz val="11"/>
      <name val="Arial"/>
      <family val="2"/>
    </font>
    <font>
      <b/>
      <sz val="14"/>
      <color indexed="12"/>
      <name val="Arial"/>
      <family val="2"/>
    </font>
    <font>
      <b/>
      <sz val="10"/>
      <color indexed="12"/>
      <name val="Arial"/>
      <family val="2"/>
    </font>
    <font>
      <b/>
      <sz val="10"/>
      <name val="Arial"/>
      <family val="2"/>
    </font>
    <font>
      <b/>
      <sz val="12"/>
      <name val="Arial"/>
      <family val="2"/>
    </font>
    <font>
      <sz val="10"/>
      <color indexed="10"/>
      <name val="Arial"/>
      <family val="0"/>
    </font>
    <font>
      <sz val="14"/>
      <color indexed="10"/>
      <name val="Arial"/>
      <family val="2"/>
    </font>
    <font>
      <b/>
      <sz val="12"/>
      <color indexed="12"/>
      <name val="Arial"/>
      <family val="2"/>
    </font>
    <font>
      <b/>
      <sz val="14"/>
      <color indexed="57"/>
      <name val="Arial"/>
      <family val="2"/>
    </font>
    <font>
      <sz val="10"/>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CE"/>
      <family val="0"/>
    </font>
    <font>
      <i/>
      <sz val="8"/>
      <name val="Arial CE"/>
      <family val="0"/>
    </font>
    <font>
      <i/>
      <sz val="8"/>
      <name val="Arial"/>
      <family val="2"/>
    </font>
    <font>
      <b/>
      <sz val="10"/>
      <name val="Arial CE"/>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thin"/>
    </border>
  </borders>
  <cellStyleXfs count="6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22" fillId="4" borderId="0" applyNumberFormat="0" applyBorder="0" applyAlignment="0" applyProtection="0"/>
    <xf numFmtId="0" fontId="4" fillId="0" borderId="0" applyNumberFormat="0" applyFill="0" applyBorder="0" applyAlignment="0" applyProtection="0"/>
    <xf numFmtId="0" fontId="26" fillId="16" borderId="1" applyNumberFormat="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4" fillId="17"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2" borderId="0" applyNumberFormat="0" applyBorder="0" applyAlignment="0" applyProtection="0"/>
    <xf numFmtId="0" fontId="28" fillId="0" borderId="6" applyNumberFormat="0" applyFill="0" applyAlignment="0" applyProtection="0"/>
    <xf numFmtId="0" fontId="29" fillId="23" borderId="7" applyNumberFormat="0" applyAlignment="0" applyProtection="0"/>
    <xf numFmtId="0" fontId="27" fillId="16" borderId="8" applyNumberFormat="0" applyAlignment="0" applyProtection="0"/>
    <xf numFmtId="0" fontId="23"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8" applyNumberFormat="0" applyAlignment="0" applyProtection="0"/>
    <xf numFmtId="0" fontId="32" fillId="0" borderId="9" applyNumberFormat="0" applyFill="0" applyAlignment="0" applyProtection="0"/>
  </cellStyleXfs>
  <cellXfs count="172">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horizontal="left"/>
    </xf>
    <xf numFmtId="49" fontId="0" fillId="0" borderId="0" xfId="0" applyNumberFormat="1" applyAlignment="1" applyProtection="1">
      <alignment horizontal="left"/>
      <protection/>
    </xf>
    <xf numFmtId="49" fontId="2" fillId="0" borderId="0" xfId="0" applyNumberFormat="1" applyFont="1" applyAlignment="1">
      <alignment horizontal="left"/>
    </xf>
    <xf numFmtId="0" fontId="2" fillId="0" borderId="0" xfId="0" applyFont="1" applyAlignment="1">
      <alignment horizontal="left" wrapText="1"/>
    </xf>
    <xf numFmtId="0" fontId="0" fillId="0" borderId="0" xfId="0" applyAlignment="1">
      <alignment horizontal="left" wrapText="1"/>
    </xf>
    <xf numFmtId="175" fontId="2" fillId="0" borderId="0" xfId="0" applyNumberFormat="1" applyFont="1" applyAlignment="1">
      <alignment horizontal="right"/>
    </xf>
    <xf numFmtId="175" fontId="0" fillId="0" borderId="0" xfId="0" applyNumberFormat="1" applyAlignment="1">
      <alignment horizontal="right"/>
    </xf>
    <xf numFmtId="176" fontId="2" fillId="0" borderId="0" xfId="0" applyNumberFormat="1" applyFont="1" applyAlignment="1">
      <alignment horizontal="right"/>
    </xf>
    <xf numFmtId="176" fontId="0" fillId="0" borderId="0" xfId="0" applyNumberFormat="1" applyAlignment="1">
      <alignment horizontal="right"/>
    </xf>
    <xf numFmtId="49" fontId="1" fillId="17" borderId="10" xfId="0" applyNumberFormat="1" applyFont="1" applyFill="1" applyBorder="1" applyAlignment="1">
      <alignment horizontal="center"/>
    </xf>
    <xf numFmtId="175" fontId="1" fillId="17" borderId="10" xfId="0" applyNumberFormat="1" applyFont="1" applyFill="1" applyBorder="1" applyAlignment="1">
      <alignment horizontal="center"/>
    </xf>
    <xf numFmtId="176" fontId="1" fillId="17" borderId="10" xfId="0" applyNumberFormat="1" applyFont="1" applyFill="1" applyBorder="1" applyAlignment="1">
      <alignment horizontal="center"/>
    </xf>
    <xf numFmtId="0" fontId="0" fillId="0" borderId="0" xfId="0" applyAlignment="1" applyProtection="1">
      <alignment horizontal="left" vertical="top" wrapText="1"/>
      <protection/>
    </xf>
    <xf numFmtId="0" fontId="0" fillId="0" borderId="0" xfId="0" applyAlignment="1">
      <alignment horizontal="left" vertical="top" wrapText="1"/>
    </xf>
    <xf numFmtId="49" fontId="0" fillId="0" borderId="0" xfId="0" applyNumberFormat="1" applyAlignment="1">
      <alignment horizontal="left" vertical="top"/>
    </xf>
    <xf numFmtId="49" fontId="0" fillId="0" borderId="0" xfId="0" applyNumberFormat="1" applyAlignment="1" applyProtection="1">
      <alignment horizontal="left" vertical="top"/>
      <protection/>
    </xf>
    <xf numFmtId="171" fontId="0" fillId="0" borderId="0" xfId="59" applyFont="1" applyAlignment="1">
      <alignment horizontal="center" wrapText="1"/>
    </xf>
    <xf numFmtId="49" fontId="6" fillId="0" borderId="0" xfId="0" applyNumberFormat="1" applyFont="1" applyAlignment="1">
      <alignment horizontal="left"/>
    </xf>
    <xf numFmtId="0" fontId="7" fillId="0" borderId="0" xfId="0" applyFont="1" applyAlignment="1">
      <alignment horizontal="left" wrapText="1"/>
    </xf>
    <xf numFmtId="0" fontId="7" fillId="0" borderId="0" xfId="0" applyFont="1" applyAlignment="1">
      <alignment/>
    </xf>
    <xf numFmtId="49" fontId="7" fillId="0" borderId="0" xfId="0" applyNumberFormat="1" applyFont="1" applyAlignment="1">
      <alignment horizontal="left"/>
    </xf>
    <xf numFmtId="49" fontId="6" fillId="0" borderId="0" xfId="0" applyNumberFormat="1" applyFont="1" applyFill="1" applyAlignment="1">
      <alignment horizontal="left"/>
    </xf>
    <xf numFmtId="176" fontId="6" fillId="0" borderId="0" xfId="0" applyNumberFormat="1" applyFont="1" applyAlignment="1">
      <alignment horizontal="center"/>
    </xf>
    <xf numFmtId="0" fontId="6" fillId="0" borderId="0" xfId="0" applyFont="1" applyAlignment="1">
      <alignment horizontal="left" wrapText="1"/>
    </xf>
    <xf numFmtId="49" fontId="6" fillId="0" borderId="11" xfId="0" applyNumberFormat="1" applyFont="1" applyBorder="1" applyAlignment="1">
      <alignment horizontal="left"/>
    </xf>
    <xf numFmtId="0" fontId="6" fillId="0" borderId="11" xfId="0" applyFont="1" applyBorder="1" applyAlignment="1">
      <alignment horizontal="left" wrapText="1"/>
    </xf>
    <xf numFmtId="176" fontId="6" fillId="0" borderId="11" xfId="0" applyNumberFormat="1" applyFont="1" applyBorder="1" applyAlignment="1">
      <alignment horizontal="center"/>
    </xf>
    <xf numFmtId="9" fontId="6" fillId="0" borderId="11" xfId="0" applyNumberFormat="1" applyFont="1" applyBorder="1" applyAlignment="1">
      <alignment horizontal="left" wrapText="1"/>
    </xf>
    <xf numFmtId="176" fontId="6" fillId="0" borderId="12" xfId="0" applyNumberFormat="1" applyFont="1" applyBorder="1" applyAlignment="1">
      <alignment horizontal="center"/>
    </xf>
    <xf numFmtId="49" fontId="8" fillId="0" borderId="0" xfId="0" applyNumberFormat="1" applyFont="1" applyAlignment="1">
      <alignment horizontal="left"/>
    </xf>
    <xf numFmtId="0" fontId="8" fillId="0" borderId="0" xfId="0" applyFont="1" applyAlignment="1">
      <alignment horizontal="left" wrapText="1"/>
    </xf>
    <xf numFmtId="49" fontId="7" fillId="0" borderId="0" xfId="0" applyNumberFormat="1" applyFont="1" applyAlignment="1">
      <alignment horizontal="left"/>
    </xf>
    <xf numFmtId="0" fontId="10" fillId="0" borderId="0" xfId="0" applyFont="1" applyAlignment="1">
      <alignment/>
    </xf>
    <xf numFmtId="176" fontId="0" fillId="0" borderId="0" xfId="0" applyNumberFormat="1" applyAlignment="1">
      <alignment/>
    </xf>
    <xf numFmtId="49" fontId="0" fillId="0" borderId="11" xfId="0" applyNumberFormat="1" applyBorder="1" applyAlignment="1" applyProtection="1">
      <alignment horizontal="left" vertical="top"/>
      <protection/>
    </xf>
    <xf numFmtId="0" fontId="0" fillId="0" borderId="11" xfId="0" applyBorder="1" applyAlignment="1" applyProtection="1">
      <alignment horizontal="left" vertical="top" wrapText="1"/>
      <protection/>
    </xf>
    <xf numFmtId="49" fontId="0" fillId="0" borderId="11" xfId="0" applyNumberFormat="1" applyBorder="1" applyAlignment="1" applyProtection="1">
      <alignment horizontal="left"/>
      <protection/>
    </xf>
    <xf numFmtId="49" fontId="0" fillId="17" borderId="13" xfId="0" applyNumberFormat="1" applyFill="1" applyBorder="1" applyAlignment="1" applyProtection="1">
      <alignment horizontal="left" vertical="top"/>
      <protection/>
    </xf>
    <xf numFmtId="0" fontId="0" fillId="17" borderId="13" xfId="0" applyFill="1" applyBorder="1" applyAlignment="1" applyProtection="1">
      <alignment horizontal="left" vertical="top" wrapText="1"/>
      <protection/>
    </xf>
    <xf numFmtId="49" fontId="0" fillId="17" borderId="13" xfId="0" applyNumberFormat="1" applyFill="1" applyBorder="1" applyAlignment="1" applyProtection="1">
      <alignment horizontal="left"/>
      <protection/>
    </xf>
    <xf numFmtId="49" fontId="0" fillId="0" borderId="11" xfId="0" applyNumberFormat="1" applyBorder="1" applyAlignment="1">
      <alignment horizontal="left" vertical="top"/>
    </xf>
    <xf numFmtId="0" fontId="0" fillId="0" borderId="11" xfId="0" applyBorder="1" applyAlignment="1">
      <alignment horizontal="left" vertical="top" wrapText="1"/>
    </xf>
    <xf numFmtId="49" fontId="0" fillId="0" borderId="11" xfId="0" applyNumberFormat="1" applyBorder="1" applyAlignment="1">
      <alignment horizontal="left"/>
    </xf>
    <xf numFmtId="49" fontId="11" fillId="0" borderId="0" xfId="0" applyNumberFormat="1" applyFont="1" applyAlignment="1">
      <alignment horizontal="left"/>
    </xf>
    <xf numFmtId="49" fontId="11" fillId="0" borderId="0" xfId="0" applyNumberFormat="1" applyFont="1" applyAlignment="1" applyProtection="1">
      <alignment horizontal="left"/>
      <protection/>
    </xf>
    <xf numFmtId="49" fontId="0" fillId="17" borderId="13" xfId="0" applyNumberFormat="1" applyFont="1" applyFill="1" applyBorder="1" applyAlignment="1" applyProtection="1">
      <alignment horizontal="left"/>
      <protection/>
    </xf>
    <xf numFmtId="49" fontId="12" fillId="0" borderId="0" xfId="0" applyNumberFormat="1" applyFont="1" applyAlignment="1">
      <alignment horizontal="left"/>
    </xf>
    <xf numFmtId="49" fontId="12" fillId="0" borderId="0" xfId="0" applyNumberFormat="1" applyFont="1" applyFill="1" applyAlignment="1">
      <alignment horizontal="left"/>
    </xf>
    <xf numFmtId="0" fontId="12" fillId="0" borderId="0" xfId="0" applyFont="1" applyFill="1" applyAlignment="1">
      <alignment horizontal="left" wrapText="1"/>
    </xf>
    <xf numFmtId="175" fontId="12" fillId="0" borderId="0" xfId="0" applyNumberFormat="1" applyFont="1" applyFill="1" applyAlignment="1">
      <alignment horizontal="right"/>
    </xf>
    <xf numFmtId="176" fontId="12" fillId="0" borderId="0" xfId="0" applyNumberFormat="1" applyFont="1" applyFill="1" applyAlignment="1">
      <alignment horizontal="right"/>
    </xf>
    <xf numFmtId="49" fontId="12" fillId="0" borderId="0" xfId="0" applyNumberFormat="1" applyFont="1" applyAlignment="1" applyProtection="1">
      <alignment horizontal="left"/>
      <protection/>
    </xf>
    <xf numFmtId="0" fontId="12" fillId="0" borderId="0" xfId="0" applyFont="1" applyAlignment="1">
      <alignment horizontal="left" wrapText="1"/>
    </xf>
    <xf numFmtId="2" fontId="12" fillId="0" borderId="0" xfId="0" applyNumberFormat="1" applyFont="1" applyAlignment="1">
      <alignment horizontal="right"/>
    </xf>
    <xf numFmtId="176" fontId="12" fillId="0" borderId="0" xfId="0" applyNumberFormat="1" applyFont="1" applyAlignment="1">
      <alignment wrapText="1"/>
    </xf>
    <xf numFmtId="49" fontId="12" fillId="0" borderId="11" xfId="0" applyNumberFormat="1" applyFont="1" applyBorder="1" applyAlignment="1">
      <alignment horizontal="left"/>
    </xf>
    <xf numFmtId="0" fontId="12" fillId="0" borderId="11" xfId="0" applyFont="1" applyBorder="1" applyAlignment="1">
      <alignment horizontal="left" wrapText="1"/>
    </xf>
    <xf numFmtId="176" fontId="12" fillId="0" borderId="11" xfId="0" applyNumberFormat="1" applyFont="1" applyBorder="1" applyAlignment="1">
      <alignment wrapText="1"/>
    </xf>
    <xf numFmtId="0" fontId="0" fillId="0" borderId="0" xfId="0" applyFont="1" applyFill="1" applyBorder="1" applyAlignment="1">
      <alignment horizontal="center" wrapText="1"/>
    </xf>
    <xf numFmtId="0" fontId="0" fillId="0" borderId="0" xfId="0" applyNumberFormat="1" applyAlignment="1">
      <alignment horizontal="left" wrapText="1"/>
    </xf>
    <xf numFmtId="49" fontId="8" fillId="0" borderId="0" xfId="0" applyNumberFormat="1" applyFont="1" applyAlignment="1">
      <alignment horizontal="left"/>
    </xf>
    <xf numFmtId="0" fontId="8" fillId="0" borderId="0" xfId="0" applyFont="1" applyAlignment="1">
      <alignment horizontal="center"/>
    </xf>
    <xf numFmtId="176" fontId="8" fillId="0" borderId="0" xfId="0" applyNumberFormat="1" applyFont="1" applyAlignment="1">
      <alignment horizontal="center" wrapText="1"/>
    </xf>
    <xf numFmtId="0" fontId="13" fillId="0" borderId="0" xfId="0" applyFont="1" applyAlignment="1">
      <alignment horizontal="left" wrapText="1"/>
    </xf>
    <xf numFmtId="49" fontId="1" fillId="0" borderId="0" xfId="0" applyNumberFormat="1" applyFont="1" applyFill="1" applyBorder="1" applyAlignment="1">
      <alignment horizontal="center"/>
    </xf>
    <xf numFmtId="175" fontId="1" fillId="0" borderId="0" xfId="0" applyNumberFormat="1" applyFont="1" applyFill="1" applyBorder="1" applyAlignment="1">
      <alignment horizontal="center"/>
    </xf>
    <xf numFmtId="176" fontId="1" fillId="0" borderId="0" xfId="0" applyNumberFormat="1" applyFont="1" applyFill="1" applyBorder="1" applyAlignment="1">
      <alignment horizontal="center"/>
    </xf>
    <xf numFmtId="49" fontId="0" fillId="0" borderId="0" xfId="0" applyNumberFormat="1" applyFont="1" applyAlignment="1" applyProtection="1">
      <alignment horizontal="left" vertical="top"/>
      <protection/>
    </xf>
    <xf numFmtId="49" fontId="7" fillId="0" borderId="0" xfId="0" applyNumberFormat="1" applyFont="1" applyAlignment="1">
      <alignment horizontal="center"/>
    </xf>
    <xf numFmtId="49" fontId="0" fillId="0" borderId="0" xfId="0" applyNumberFormat="1" applyBorder="1" applyAlignment="1">
      <alignment horizontal="left" vertical="top"/>
    </xf>
    <xf numFmtId="49" fontId="0" fillId="0" borderId="0" xfId="0" applyNumberForma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vertical="top"/>
      <protection/>
    </xf>
    <xf numFmtId="0" fontId="0" fillId="0" borderId="0" xfId="0" applyFill="1" applyBorder="1" applyAlignment="1" applyProtection="1">
      <alignment horizontal="left" vertical="top" wrapText="1"/>
      <protection/>
    </xf>
    <xf numFmtId="176" fontId="11" fillId="0" borderId="0" xfId="59" applyNumberFormat="1" applyFont="1" applyFill="1" applyBorder="1" applyAlignment="1" applyProtection="1">
      <alignment horizontal="center" wrapText="1"/>
      <protection/>
    </xf>
    <xf numFmtId="176" fontId="1" fillId="17" borderId="10" xfId="0" applyNumberFormat="1" applyFont="1" applyFill="1" applyBorder="1" applyAlignment="1">
      <alignment horizontal="right"/>
    </xf>
    <xf numFmtId="176" fontId="1" fillId="0" borderId="0" xfId="0" applyNumberFormat="1" applyFont="1" applyFill="1" applyBorder="1" applyAlignment="1">
      <alignment horizontal="right"/>
    </xf>
    <xf numFmtId="0" fontId="7" fillId="0" borderId="0" xfId="0" applyFont="1" applyAlignment="1">
      <alignment horizontal="right" wrapText="1"/>
    </xf>
    <xf numFmtId="0" fontId="12" fillId="0" borderId="0" xfId="0" applyFont="1" applyAlignment="1">
      <alignment horizontal="right" wrapText="1"/>
    </xf>
    <xf numFmtId="0" fontId="12" fillId="0" borderId="11" xfId="0" applyFont="1" applyBorder="1" applyAlignment="1">
      <alignment horizontal="right" wrapText="1"/>
    </xf>
    <xf numFmtId="0" fontId="6" fillId="0" borderId="0" xfId="0" applyFont="1" applyAlignment="1">
      <alignment horizontal="right" wrapText="1"/>
    </xf>
    <xf numFmtId="0" fontId="6" fillId="0" borderId="11" xfId="0" applyFont="1" applyBorder="1" applyAlignment="1">
      <alignment horizontal="right" wrapText="1"/>
    </xf>
    <xf numFmtId="2" fontId="0" fillId="0" borderId="0" xfId="0" applyNumberFormat="1" applyFont="1" applyAlignment="1">
      <alignment/>
    </xf>
    <xf numFmtId="176" fontId="0" fillId="0" borderId="0" xfId="0" applyNumberFormat="1" applyFont="1" applyAlignment="1">
      <alignment horizontal="right"/>
    </xf>
    <xf numFmtId="176" fontId="0" fillId="0" borderId="0" xfId="0" applyNumberFormat="1" applyFont="1" applyAlignment="1">
      <alignment/>
    </xf>
    <xf numFmtId="175" fontId="0" fillId="0" borderId="0" xfId="0" applyNumberFormat="1" applyFont="1" applyAlignment="1">
      <alignment horizontal="right"/>
    </xf>
    <xf numFmtId="171" fontId="0" fillId="0" borderId="0" xfId="59" applyFont="1" applyAlignment="1">
      <alignment horizontal="center" wrapText="1"/>
    </xf>
    <xf numFmtId="2" fontId="0" fillId="0" borderId="0" xfId="0" applyNumberFormat="1" applyFont="1" applyAlignment="1">
      <alignment horizontal="right"/>
    </xf>
    <xf numFmtId="176" fontId="0" fillId="0" borderId="0" xfId="0" applyNumberFormat="1" applyFont="1" applyAlignment="1" applyProtection="1">
      <alignment horizontal="right"/>
      <protection locked="0"/>
    </xf>
    <xf numFmtId="171" fontId="0" fillId="0" borderId="0" xfId="59" applyFont="1" applyAlignment="1" applyProtection="1">
      <alignment horizontal="center" wrapText="1"/>
      <protection/>
    </xf>
    <xf numFmtId="2" fontId="0" fillId="0" borderId="0" xfId="0" applyNumberFormat="1" applyFont="1" applyAlignment="1" applyProtection="1">
      <alignment horizontal="right"/>
      <protection/>
    </xf>
    <xf numFmtId="2" fontId="0" fillId="0" borderId="11" xfId="0" applyNumberFormat="1" applyFont="1" applyBorder="1" applyAlignment="1" applyProtection="1">
      <alignment horizontal="right"/>
      <protection/>
    </xf>
    <xf numFmtId="176" fontId="0" fillId="0" borderId="11" xfId="0" applyNumberFormat="1" applyFont="1" applyBorder="1" applyAlignment="1" applyProtection="1">
      <alignment horizontal="right"/>
      <protection locked="0"/>
    </xf>
    <xf numFmtId="171" fontId="0" fillId="0" borderId="11" xfId="59" applyFont="1" applyBorder="1" applyAlignment="1" applyProtection="1">
      <alignment horizontal="center" wrapText="1"/>
      <protection/>
    </xf>
    <xf numFmtId="2" fontId="0" fillId="17" borderId="13" xfId="0" applyNumberFormat="1" applyFont="1" applyFill="1" applyBorder="1" applyAlignment="1" applyProtection="1">
      <alignment horizontal="right"/>
      <protection/>
    </xf>
    <xf numFmtId="176" fontId="0" fillId="17" borderId="13" xfId="0" applyNumberFormat="1" applyFont="1" applyFill="1" applyBorder="1" applyAlignment="1" applyProtection="1">
      <alignment horizontal="right"/>
      <protection locked="0"/>
    </xf>
    <xf numFmtId="2" fontId="0" fillId="0" borderId="0" xfId="0" applyNumberFormat="1" applyFont="1" applyFill="1" applyBorder="1" applyAlignment="1" applyProtection="1">
      <alignment horizontal="right"/>
      <protection/>
    </xf>
    <xf numFmtId="176" fontId="0" fillId="0" borderId="0" xfId="0" applyNumberFormat="1" applyFont="1" applyFill="1" applyBorder="1" applyAlignment="1" applyProtection="1">
      <alignment horizontal="right"/>
      <protection locked="0"/>
    </xf>
    <xf numFmtId="2" fontId="0" fillId="0" borderId="0" xfId="0" applyNumberFormat="1" applyFont="1" applyAlignment="1" applyProtection="1">
      <alignment horizontal="right"/>
      <protection/>
    </xf>
    <xf numFmtId="176" fontId="0" fillId="0" borderId="0" xfId="0" applyNumberFormat="1" applyFont="1" applyAlignment="1" applyProtection="1">
      <alignment horizontal="right"/>
      <protection locked="0"/>
    </xf>
    <xf numFmtId="171" fontId="0" fillId="0" borderId="0" xfId="59" applyFont="1" applyAlignment="1" applyProtection="1">
      <alignment horizontal="center" wrapText="1"/>
      <protection/>
    </xf>
    <xf numFmtId="2" fontId="0" fillId="0" borderId="11" xfId="0" applyNumberFormat="1" applyFont="1" applyBorder="1" applyAlignment="1">
      <alignment horizontal="right"/>
    </xf>
    <xf numFmtId="176" fontId="0" fillId="0" borderId="11" xfId="0" applyNumberFormat="1" applyFont="1" applyBorder="1" applyAlignment="1">
      <alignment horizontal="right"/>
    </xf>
    <xf numFmtId="171" fontId="0" fillId="0" borderId="11" xfId="59" applyFont="1" applyBorder="1" applyAlignment="1" applyProtection="1">
      <alignment horizontal="center" wrapText="1"/>
      <protection/>
    </xf>
    <xf numFmtId="2" fontId="0" fillId="0" borderId="0" xfId="0" applyNumberFormat="1" applyFont="1" applyAlignment="1">
      <alignment horizontal="right"/>
    </xf>
    <xf numFmtId="176" fontId="0" fillId="0" borderId="0" xfId="0" applyNumberFormat="1" applyFont="1" applyAlignment="1">
      <alignment horizontal="right"/>
    </xf>
    <xf numFmtId="2" fontId="0" fillId="17" borderId="13" xfId="0" applyNumberFormat="1" applyFont="1" applyFill="1" applyBorder="1" applyAlignment="1" applyProtection="1">
      <alignment horizontal="right"/>
      <protection/>
    </xf>
    <xf numFmtId="176" fontId="0" fillId="17" borderId="13" xfId="0" applyNumberFormat="1" applyFont="1" applyFill="1" applyBorder="1" applyAlignment="1" applyProtection="1">
      <alignment horizontal="right"/>
      <protection locked="0"/>
    </xf>
    <xf numFmtId="176" fontId="0" fillId="0" borderId="0" xfId="0" applyNumberFormat="1" applyFont="1" applyBorder="1" applyAlignment="1">
      <alignment horizontal="right"/>
    </xf>
    <xf numFmtId="175" fontId="0" fillId="0" borderId="0" xfId="0" applyNumberFormat="1" applyFont="1" applyAlignment="1">
      <alignment horizontal="right"/>
    </xf>
    <xf numFmtId="176" fontId="6" fillId="0" borderId="0" xfId="0" applyNumberFormat="1" applyFont="1" applyBorder="1" applyAlignment="1">
      <alignment horizontal="center"/>
    </xf>
    <xf numFmtId="0" fontId="17" fillId="0" borderId="0" xfId="0" applyFont="1" applyAlignment="1">
      <alignment vertical="top"/>
    </xf>
    <xf numFmtId="0" fontId="17" fillId="0" borderId="0" xfId="0" applyFont="1" applyAlignment="1">
      <alignment vertical="top" wrapText="1"/>
    </xf>
    <xf numFmtId="171" fontId="0" fillId="24" borderId="0" xfId="59" applyFont="1" applyFill="1" applyBorder="1" applyAlignment="1" applyProtection="1">
      <alignment horizontal="center" wrapText="1"/>
      <protection/>
    </xf>
    <xf numFmtId="176" fontId="11" fillId="17" borderId="13" xfId="0" applyNumberFormat="1" applyFont="1" applyFill="1" applyBorder="1" applyAlignment="1">
      <alignment/>
    </xf>
    <xf numFmtId="0" fontId="8" fillId="0" borderId="0" xfId="0" applyFont="1" applyBorder="1" applyAlignment="1">
      <alignment horizontal="right" wrapText="1"/>
    </xf>
    <xf numFmtId="0" fontId="8" fillId="0" borderId="0" xfId="0" applyFont="1" applyBorder="1" applyAlignment="1">
      <alignment horizontal="left" wrapText="1"/>
    </xf>
    <xf numFmtId="171" fontId="14" fillId="0" borderId="0" xfId="59" applyFont="1" applyBorder="1" applyAlignment="1">
      <alignment/>
    </xf>
    <xf numFmtId="0" fontId="0" fillId="0" borderId="0" xfId="0" applyFont="1" applyBorder="1" applyAlignment="1">
      <alignment/>
    </xf>
    <xf numFmtId="176" fontId="15" fillId="0" borderId="0" xfId="0" applyNumberFormat="1" applyFont="1" applyBorder="1" applyAlignment="1">
      <alignment/>
    </xf>
    <xf numFmtId="176" fontId="16" fillId="0" borderId="0" xfId="0" applyNumberFormat="1" applyFont="1" applyBorder="1" applyAlignment="1">
      <alignment/>
    </xf>
    <xf numFmtId="176" fontId="0" fillId="0" borderId="0" xfId="0" applyNumberFormat="1" applyBorder="1" applyAlignment="1">
      <alignment horizontal="right"/>
    </xf>
    <xf numFmtId="0" fontId="0" fillId="0" borderId="0" xfId="0" applyBorder="1" applyAlignment="1">
      <alignment/>
    </xf>
    <xf numFmtId="49" fontId="3" fillId="0" borderId="0" xfId="0" applyNumberFormat="1" applyFont="1" applyAlignment="1">
      <alignment horizontal="left"/>
    </xf>
    <xf numFmtId="0" fontId="17" fillId="0" borderId="0" xfId="0" applyAlignment="1">
      <alignment/>
    </xf>
    <xf numFmtId="0" fontId="17" fillId="0" borderId="0" xfId="0" applyAlignment="1">
      <alignment horizontal="center"/>
    </xf>
    <xf numFmtId="0" fontId="17" fillId="0" borderId="0" xfId="0" applyAlignment="1">
      <alignment horizontal="center" vertical="center"/>
    </xf>
    <xf numFmtId="0" fontId="17" fillId="0" borderId="14" xfId="0" applyBorder="1" applyAlignment="1" applyProtection="1">
      <alignment horizontal="center" vertical="center"/>
      <protection locked="0"/>
    </xf>
    <xf numFmtId="0" fontId="17" fillId="0" borderId="14" xfId="0" applyBorder="1" applyAlignment="1" applyProtection="1">
      <alignment horizontal="left" vertical="center"/>
      <protection locked="0"/>
    </xf>
    <xf numFmtId="4" fontId="17" fillId="0" borderId="14" xfId="0" applyNumberFormat="1" applyBorder="1" applyAlignment="1" applyProtection="1">
      <alignment horizontal="center" vertical="center"/>
      <protection locked="0"/>
    </xf>
    <xf numFmtId="0" fontId="17" fillId="0" borderId="14" xfId="0" applyBorder="1" applyAlignment="1">
      <alignment horizontal="center" vertical="center"/>
    </xf>
    <xf numFmtId="0" fontId="36" fillId="0" borderId="14" xfId="0" applyFont="1" applyBorder="1" applyAlignment="1" applyProtection="1">
      <alignment horizontal="left" vertical="center"/>
      <protection locked="0"/>
    </xf>
    <xf numFmtId="4" fontId="17" fillId="0" borderId="14" xfId="0" applyNumberFormat="1" applyBorder="1" applyAlignment="1">
      <alignment horizontal="center" vertical="center"/>
    </xf>
    <xf numFmtId="0" fontId="1" fillId="0" borderId="14"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0" fontId="35" fillId="0" borderId="14" xfId="0" applyFont="1" applyFill="1" applyBorder="1" applyAlignment="1" applyProtection="1">
      <alignment horizontal="center"/>
      <protection locked="0"/>
    </xf>
    <xf numFmtId="0" fontId="35" fillId="0" borderId="14" xfId="0" applyNumberFormat="1" applyFont="1" applyFill="1" applyBorder="1" applyAlignment="1" applyProtection="1">
      <alignment horizontal="center" vertical="center"/>
      <protection locked="0"/>
    </xf>
    <xf numFmtId="0" fontId="35" fillId="17" borderId="14" xfId="0" applyFont="1" applyFill="1" applyBorder="1" applyAlignment="1" applyProtection="1">
      <alignment horizontal="center"/>
      <protection locked="0"/>
    </xf>
    <xf numFmtId="0" fontId="35" fillId="17" borderId="14" xfId="0" applyNumberFormat="1" applyFont="1" applyFill="1" applyBorder="1" applyAlignment="1" applyProtection="1">
      <alignment horizontal="center" vertical="center"/>
      <protection locked="0"/>
    </xf>
    <xf numFmtId="49" fontId="6" fillId="17" borderId="12" xfId="0" applyNumberFormat="1" applyFont="1" applyFill="1" applyBorder="1" applyAlignment="1">
      <alignment horizontal="left"/>
    </xf>
    <xf numFmtId="0" fontId="6" fillId="17" borderId="12" xfId="0" applyFont="1" applyFill="1" applyBorder="1" applyAlignment="1">
      <alignment horizontal="left" wrapText="1"/>
    </xf>
    <xf numFmtId="0" fontId="6" fillId="17" borderId="12" xfId="0" applyFont="1" applyFill="1" applyBorder="1" applyAlignment="1">
      <alignment horizontal="right" wrapText="1"/>
    </xf>
    <xf numFmtId="176" fontId="12" fillId="17" borderId="12" xfId="0" applyNumberFormat="1" applyFont="1" applyFill="1" applyBorder="1" applyAlignment="1">
      <alignment wrapText="1"/>
    </xf>
    <xf numFmtId="0" fontId="38" fillId="0" borderId="0" xfId="0" applyFont="1" applyAlignment="1">
      <alignment vertical="top" wrapText="1"/>
    </xf>
    <xf numFmtId="0" fontId="17" fillId="0" borderId="0" xfId="0" applyFont="1" applyAlignment="1">
      <alignment/>
    </xf>
    <xf numFmtId="186" fontId="17" fillId="0" borderId="0" xfId="0" applyNumberFormat="1" applyFont="1" applyAlignment="1">
      <alignment/>
    </xf>
    <xf numFmtId="4" fontId="17" fillId="0" borderId="0" xfId="0" applyNumberFormat="1" applyFont="1" applyAlignment="1">
      <alignment/>
    </xf>
    <xf numFmtId="0" fontId="17" fillId="0" borderId="15" xfId="0" applyFont="1" applyBorder="1" applyAlignment="1">
      <alignment vertical="top"/>
    </xf>
    <xf numFmtId="0" fontId="17" fillId="0" borderId="15" xfId="0" applyFont="1" applyBorder="1" applyAlignment="1">
      <alignment/>
    </xf>
    <xf numFmtId="186" fontId="17" fillId="0" borderId="15" xfId="0" applyNumberFormat="1" applyFont="1" applyBorder="1" applyAlignment="1">
      <alignment/>
    </xf>
    <xf numFmtId="0" fontId="39" fillId="0" borderId="0" xfId="0" applyFont="1" applyAlignment="1">
      <alignment wrapText="1"/>
    </xf>
    <xf numFmtId="9" fontId="17" fillId="0" borderId="0" xfId="0" applyNumberFormat="1" applyFont="1" applyAlignment="1">
      <alignment/>
    </xf>
    <xf numFmtId="186" fontId="38" fillId="0" borderId="15" xfId="0" applyNumberFormat="1" applyFont="1" applyBorder="1" applyAlignment="1">
      <alignment/>
    </xf>
    <xf numFmtId="0" fontId="38" fillId="0" borderId="15" xfId="0" applyFont="1" applyBorder="1" applyAlignment="1">
      <alignment wrapText="1"/>
    </xf>
    <xf numFmtId="176" fontId="12" fillId="0" borderId="0" xfId="0" applyNumberFormat="1" applyFont="1" applyBorder="1" applyAlignment="1">
      <alignment wrapText="1"/>
    </xf>
    <xf numFmtId="49" fontId="12" fillId="0" borderId="11" xfId="0" applyNumberFormat="1" applyFont="1" applyBorder="1" applyAlignment="1" applyProtection="1">
      <alignment horizontal="left"/>
      <protection/>
    </xf>
    <xf numFmtId="186" fontId="12" fillId="0" borderId="11" xfId="0" applyNumberFormat="1" applyFont="1" applyBorder="1" applyAlignment="1">
      <alignment horizontal="right" wrapText="1"/>
    </xf>
    <xf numFmtId="186" fontId="12" fillId="0" borderId="0" xfId="0" applyNumberFormat="1" applyFont="1" applyBorder="1" applyAlignment="1">
      <alignment horizontal="right" wrapText="1"/>
    </xf>
    <xf numFmtId="186" fontId="12" fillId="17" borderId="12" xfId="0" applyNumberFormat="1" applyFont="1" applyFill="1" applyBorder="1" applyAlignment="1">
      <alignment horizontal="right" wrapText="1"/>
    </xf>
    <xf numFmtId="2" fontId="12" fillId="0" borderId="11" xfId="0" applyNumberFormat="1" applyFont="1" applyBorder="1" applyAlignment="1">
      <alignment horizontal="right"/>
    </xf>
    <xf numFmtId="49" fontId="2" fillId="17" borderId="12" xfId="0" applyNumberFormat="1" applyFont="1" applyFill="1" applyBorder="1" applyAlignment="1">
      <alignment horizontal="left"/>
    </xf>
    <xf numFmtId="0" fontId="7" fillId="17" borderId="12" xfId="0" applyFont="1" applyFill="1" applyBorder="1" applyAlignment="1">
      <alignment horizontal="left" wrapText="1"/>
    </xf>
    <xf numFmtId="0" fontId="7" fillId="17" borderId="12" xfId="0" applyFont="1" applyFill="1" applyBorder="1" applyAlignment="1">
      <alignment horizontal="right" wrapText="1"/>
    </xf>
    <xf numFmtId="49" fontId="7" fillId="0" borderId="0" xfId="0" applyNumberFormat="1" applyFont="1" applyAlignment="1">
      <alignment horizontal="right"/>
    </xf>
    <xf numFmtId="49" fontId="6" fillId="17" borderId="0" xfId="0" applyNumberFormat="1" applyFont="1" applyFill="1" applyAlignment="1">
      <alignment horizontal="left"/>
    </xf>
    <xf numFmtId="49" fontId="2" fillId="17" borderId="0" xfId="0" applyNumberFormat="1" applyFont="1" applyFill="1" applyAlignment="1">
      <alignment horizontal="left"/>
    </xf>
    <xf numFmtId="175" fontId="2" fillId="17" borderId="0" xfId="0" applyNumberFormat="1" applyFont="1" applyFill="1" applyAlignment="1">
      <alignment horizontal="right"/>
    </xf>
    <xf numFmtId="176" fontId="2" fillId="17" borderId="0" xfId="0" applyNumberFormat="1" applyFont="1" applyFill="1" applyAlignment="1">
      <alignment horizontal="right"/>
    </xf>
    <xf numFmtId="0" fontId="2" fillId="17" borderId="0" xfId="0" applyFont="1" applyFill="1" applyAlignment="1">
      <alignment horizontal="lef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2"/>
  <sheetViews>
    <sheetView tabSelected="1" zoomScalePageLayoutView="0" workbookViewId="0" topLeftCell="A1">
      <selection activeCell="G3" sqref="G3"/>
    </sheetView>
  </sheetViews>
  <sheetFormatPr defaultColWidth="9.140625" defaultRowHeight="12.75"/>
  <cols>
    <col min="1" max="1" width="8.28125" style="3" customWidth="1"/>
    <col min="2" max="2" width="9.7109375" style="3" customWidth="1"/>
    <col min="3" max="3" width="42.421875" style="3" customWidth="1"/>
    <col min="4" max="4" width="6.7109375" style="3" customWidth="1"/>
    <col min="5" max="5" width="14.140625" style="9" customWidth="1"/>
    <col min="6" max="6" width="20.28125" style="11" customWidth="1"/>
    <col min="7" max="7" width="31.8515625" style="7" customWidth="1"/>
    <col min="8" max="8" width="45.7109375" style="7" customWidth="1"/>
    <col min="9" max="13" width="0" style="0" hidden="1" customWidth="1"/>
  </cols>
  <sheetData>
    <row r="1" spans="1:8" s="1" customFormat="1" ht="18">
      <c r="A1" s="20" t="s">
        <v>99</v>
      </c>
      <c r="B1" s="5"/>
      <c r="C1" s="5"/>
      <c r="D1" s="5"/>
      <c r="E1" s="8"/>
      <c r="F1" s="10"/>
      <c r="G1" s="6"/>
      <c r="H1" s="6"/>
    </row>
    <row r="2" spans="1:8" s="1" customFormat="1" ht="12.75" customHeight="1">
      <c r="A2" s="20"/>
      <c r="B2" s="5"/>
      <c r="C2" s="5"/>
      <c r="D2" s="5"/>
      <c r="E2" s="8"/>
      <c r="F2" s="10"/>
      <c r="G2" s="6"/>
      <c r="H2" s="6"/>
    </row>
    <row r="3" spans="1:8" s="1" customFormat="1" ht="18">
      <c r="A3" s="23" t="s">
        <v>97</v>
      </c>
      <c r="B3" s="5"/>
      <c r="C3" s="5"/>
      <c r="D3" s="5"/>
      <c r="E3" s="8"/>
      <c r="F3" s="10"/>
      <c r="G3" s="166" t="s">
        <v>282</v>
      </c>
      <c r="H3" s="6"/>
    </row>
    <row r="4" spans="1:8" s="1" customFormat="1" ht="12" customHeight="1">
      <c r="A4" s="5"/>
      <c r="B4" s="5"/>
      <c r="C4" s="5"/>
      <c r="D4" s="5"/>
      <c r="E4" s="8"/>
      <c r="F4" s="10"/>
      <c r="G4" s="6"/>
      <c r="H4" s="6"/>
    </row>
    <row r="5" spans="1:8" s="2" customFormat="1" ht="15.75" thickBot="1">
      <c r="A5" s="12" t="s">
        <v>49</v>
      </c>
      <c r="B5" s="12" t="s">
        <v>52</v>
      </c>
      <c r="C5" s="12" t="s">
        <v>51</v>
      </c>
      <c r="D5" s="12" t="s">
        <v>82</v>
      </c>
      <c r="E5" s="13" t="s">
        <v>50</v>
      </c>
      <c r="F5" s="78" t="s">
        <v>53</v>
      </c>
      <c r="G5" s="14" t="s">
        <v>83</v>
      </c>
      <c r="H5" s="61"/>
    </row>
    <row r="6" spans="1:8" s="2" customFormat="1" ht="15">
      <c r="A6" s="67"/>
      <c r="B6" s="67"/>
      <c r="C6" s="67"/>
      <c r="D6" s="67"/>
      <c r="E6" s="68"/>
      <c r="F6" s="79"/>
      <c r="G6" s="69"/>
      <c r="H6" s="61"/>
    </row>
    <row r="7" spans="1:9" ht="12.75">
      <c r="A7" s="46" t="s">
        <v>221</v>
      </c>
      <c r="G7" s="19"/>
      <c r="I7">
        <v>1170</v>
      </c>
    </row>
    <row r="8" ht="12.75">
      <c r="G8" s="19"/>
    </row>
    <row r="9" spans="1:9" ht="12.75">
      <c r="A9" s="46" t="s">
        <v>100</v>
      </c>
      <c r="G9" s="19"/>
      <c r="I9">
        <v>1171</v>
      </c>
    </row>
    <row r="10" spans="1:12" ht="132" customHeight="1">
      <c r="A10" s="70" t="s">
        <v>54</v>
      </c>
      <c r="B10" s="18" t="s">
        <v>101</v>
      </c>
      <c r="C10" s="62" t="s">
        <v>90</v>
      </c>
      <c r="D10" s="63" t="s">
        <v>92</v>
      </c>
      <c r="E10" s="85"/>
      <c r="F10" s="86"/>
      <c r="G10" s="87">
        <v>0</v>
      </c>
      <c r="H10" s="64"/>
      <c r="I10" s="64"/>
      <c r="J10" s="64">
        <v>4351</v>
      </c>
      <c r="K10" s="64" t="s">
        <v>91</v>
      </c>
      <c r="L10" s="65">
        <v>13875</v>
      </c>
    </row>
    <row r="11" spans="5:7" ht="12.75">
      <c r="E11" s="88"/>
      <c r="F11" s="86"/>
      <c r="G11" s="89"/>
    </row>
    <row r="12" spans="1:8" ht="126.75" customHeight="1">
      <c r="A12" s="70" t="s">
        <v>55</v>
      </c>
      <c r="B12" s="18" t="s">
        <v>111</v>
      </c>
      <c r="C12" s="62" t="s">
        <v>173</v>
      </c>
      <c r="D12" s="63" t="s">
        <v>92</v>
      </c>
      <c r="E12" s="85"/>
      <c r="F12" s="86"/>
      <c r="G12" s="87">
        <v>0</v>
      </c>
      <c r="H12" s="62"/>
    </row>
    <row r="13" spans="5:7" ht="12.75">
      <c r="E13" s="88"/>
      <c r="F13" s="86"/>
      <c r="G13" s="89"/>
    </row>
    <row r="14" spans="1:13" ht="38.25">
      <c r="A14" s="18" t="s">
        <v>57</v>
      </c>
      <c r="B14" s="18" t="s">
        <v>102</v>
      </c>
      <c r="C14" s="15" t="s">
        <v>172</v>
      </c>
      <c r="D14" s="4" t="s">
        <v>92</v>
      </c>
      <c r="E14" s="90"/>
      <c r="F14" s="91"/>
      <c r="G14" s="87">
        <v>0</v>
      </c>
      <c r="I14">
        <v>5754</v>
      </c>
      <c r="J14">
        <v>1172</v>
      </c>
      <c r="L14">
        <v>4343</v>
      </c>
      <c r="M14">
        <v>1</v>
      </c>
    </row>
    <row r="15" spans="1:7" ht="12.75">
      <c r="A15" s="18"/>
      <c r="B15" s="18"/>
      <c r="C15" s="15"/>
      <c r="D15" s="4"/>
      <c r="E15" s="90"/>
      <c r="F15" s="91"/>
      <c r="G15" s="92"/>
    </row>
    <row r="16" spans="1:13" ht="25.5">
      <c r="A16" s="17" t="s">
        <v>58</v>
      </c>
      <c r="B16" s="17" t="s">
        <v>103</v>
      </c>
      <c r="C16" s="16" t="s">
        <v>104</v>
      </c>
      <c r="D16" s="3" t="s">
        <v>56</v>
      </c>
      <c r="E16" s="90">
        <v>5</v>
      </c>
      <c r="F16" s="86">
        <v>0</v>
      </c>
      <c r="G16" s="87">
        <f>E16*F16</f>
        <v>0</v>
      </c>
      <c r="I16">
        <v>5755</v>
      </c>
      <c r="J16">
        <v>1172</v>
      </c>
      <c r="L16">
        <v>4348</v>
      </c>
      <c r="M16">
        <v>1</v>
      </c>
    </row>
    <row r="17" spans="1:7" ht="12.75">
      <c r="A17" s="17"/>
      <c r="B17" s="17"/>
      <c r="C17" s="16"/>
      <c r="E17" s="90"/>
      <c r="F17" s="86"/>
      <c r="G17" s="92"/>
    </row>
    <row r="18" spans="1:13" ht="77.25" customHeight="1">
      <c r="A18" s="18" t="s">
        <v>60</v>
      </c>
      <c r="B18" s="18" t="s">
        <v>105</v>
      </c>
      <c r="C18" s="15" t="s">
        <v>174</v>
      </c>
      <c r="D18" s="3" t="s">
        <v>56</v>
      </c>
      <c r="E18" s="90">
        <v>4</v>
      </c>
      <c r="F18" s="91">
        <v>0</v>
      </c>
      <c r="G18" s="87">
        <f>E18*F18</f>
        <v>0</v>
      </c>
      <c r="I18">
        <v>5758</v>
      </c>
      <c r="J18">
        <v>1172</v>
      </c>
      <c r="L18">
        <v>4466</v>
      </c>
      <c r="M18">
        <v>1</v>
      </c>
    </row>
    <row r="19" spans="1:7" ht="12.75">
      <c r="A19" s="18"/>
      <c r="B19" s="18"/>
      <c r="C19" s="15"/>
      <c r="D19" s="4"/>
      <c r="E19" s="90"/>
      <c r="F19" s="91"/>
      <c r="G19" s="92"/>
    </row>
    <row r="20" spans="1:7" ht="76.5">
      <c r="A20" s="18" t="s">
        <v>61</v>
      </c>
      <c r="B20" s="114" t="s">
        <v>106</v>
      </c>
      <c r="C20" s="115" t="s">
        <v>175</v>
      </c>
      <c r="D20" s="3" t="s">
        <v>59</v>
      </c>
      <c r="E20" s="90">
        <v>20</v>
      </c>
      <c r="F20" s="91">
        <v>0</v>
      </c>
      <c r="G20" s="87">
        <f>E20*F20</f>
        <v>0</v>
      </c>
    </row>
    <row r="21" spans="1:7" ht="12.75">
      <c r="A21" s="18"/>
      <c r="B21" s="114"/>
      <c r="C21" s="115"/>
      <c r="E21" s="90"/>
      <c r="F21" s="91"/>
      <c r="G21" s="92"/>
    </row>
    <row r="22" spans="1:7" ht="51">
      <c r="A22" s="18" t="s">
        <v>62</v>
      </c>
      <c r="B22" s="114" t="s">
        <v>107</v>
      </c>
      <c r="C22" s="115" t="s">
        <v>176</v>
      </c>
      <c r="D22" s="3" t="s">
        <v>59</v>
      </c>
      <c r="E22" s="90">
        <v>120</v>
      </c>
      <c r="F22" s="91">
        <v>0</v>
      </c>
      <c r="G22" s="87">
        <f>E22*F22</f>
        <v>0</v>
      </c>
    </row>
    <row r="23" spans="1:7" ht="12.75">
      <c r="A23" s="18"/>
      <c r="B23" s="114"/>
      <c r="C23" s="115"/>
      <c r="E23" s="90"/>
      <c r="F23" s="91"/>
      <c r="G23" s="92"/>
    </row>
    <row r="24" spans="1:7" ht="42.75" customHeight="1">
      <c r="A24" s="18" t="s">
        <v>64</v>
      </c>
      <c r="B24" s="114" t="s">
        <v>68</v>
      </c>
      <c r="C24" s="115" t="s">
        <v>177</v>
      </c>
      <c r="D24" s="3" t="s">
        <v>59</v>
      </c>
      <c r="E24" s="90">
        <v>634</v>
      </c>
      <c r="F24" s="91">
        <v>0</v>
      </c>
      <c r="G24" s="87">
        <f>E24*F24</f>
        <v>0</v>
      </c>
    </row>
    <row r="25" spans="1:7" ht="12.75">
      <c r="A25" s="18"/>
      <c r="B25" s="114"/>
      <c r="C25" s="115"/>
      <c r="E25" s="90"/>
      <c r="F25" s="91"/>
      <c r="G25" s="92"/>
    </row>
    <row r="26" spans="1:7" ht="38.25">
      <c r="A26" s="18" t="s">
        <v>65</v>
      </c>
      <c r="B26" s="114" t="s">
        <v>108</v>
      </c>
      <c r="C26" s="115" t="s">
        <v>178</v>
      </c>
      <c r="D26" s="3" t="s">
        <v>59</v>
      </c>
      <c r="E26" s="90">
        <v>30</v>
      </c>
      <c r="F26" s="91">
        <v>0</v>
      </c>
      <c r="G26" s="87">
        <f>E26*F26</f>
        <v>0</v>
      </c>
    </row>
    <row r="27" spans="1:7" ht="12.75">
      <c r="A27" s="18"/>
      <c r="B27" s="114"/>
      <c r="C27" s="115"/>
      <c r="E27" s="90"/>
      <c r="F27" s="91"/>
      <c r="G27" s="92"/>
    </row>
    <row r="28" spans="1:7" ht="42" customHeight="1">
      <c r="A28" s="18" t="s">
        <v>67</v>
      </c>
      <c r="B28" s="114" t="s">
        <v>109</v>
      </c>
      <c r="C28" s="115" t="s">
        <v>179</v>
      </c>
      <c r="D28" s="3" t="s">
        <v>66</v>
      </c>
      <c r="E28" s="90">
        <v>47</v>
      </c>
      <c r="F28" s="91">
        <v>0</v>
      </c>
      <c r="G28" s="87">
        <f>E28*F28</f>
        <v>0</v>
      </c>
    </row>
    <row r="29" spans="1:7" ht="12.75">
      <c r="A29" s="18"/>
      <c r="B29" s="114"/>
      <c r="C29" s="115"/>
      <c r="E29" s="90"/>
      <c r="F29" s="91"/>
      <c r="G29" s="92"/>
    </row>
    <row r="30" spans="1:7" ht="51">
      <c r="A30" s="18" t="s">
        <v>69</v>
      </c>
      <c r="B30" s="114" t="s">
        <v>110</v>
      </c>
      <c r="C30" s="115" t="s">
        <v>180</v>
      </c>
      <c r="D30" s="3" t="s">
        <v>63</v>
      </c>
      <c r="E30" s="90">
        <v>5.1</v>
      </c>
      <c r="F30" s="91">
        <v>0</v>
      </c>
      <c r="G30" s="87">
        <f>E30*F30</f>
        <v>0</v>
      </c>
    </row>
    <row r="31" spans="1:7" ht="12.75">
      <c r="A31" s="18"/>
      <c r="B31" s="114"/>
      <c r="C31" s="115"/>
      <c r="E31" s="90"/>
      <c r="F31" s="91"/>
      <c r="G31" s="92"/>
    </row>
    <row r="32" spans="1:7" ht="51">
      <c r="A32" s="18" t="s">
        <v>70</v>
      </c>
      <c r="B32" s="114" t="s">
        <v>182</v>
      </c>
      <c r="C32" s="115" t="s">
        <v>181</v>
      </c>
      <c r="D32" s="3" t="s">
        <v>63</v>
      </c>
      <c r="E32" s="90">
        <v>7.5</v>
      </c>
      <c r="F32" s="91">
        <v>0</v>
      </c>
      <c r="G32" s="87">
        <f>E32*F32</f>
        <v>0</v>
      </c>
    </row>
    <row r="33" spans="1:13" ht="13.5" customHeight="1">
      <c r="A33" s="37"/>
      <c r="B33" s="37"/>
      <c r="C33" s="38"/>
      <c r="D33" s="39"/>
      <c r="E33" s="94"/>
      <c r="F33" s="95"/>
      <c r="G33" s="96"/>
      <c r="I33">
        <v>5761</v>
      </c>
      <c r="J33">
        <v>1172</v>
      </c>
      <c r="L33">
        <v>5034</v>
      </c>
      <c r="M33">
        <v>2</v>
      </c>
    </row>
    <row r="34" spans="1:7" ht="12.75">
      <c r="A34" s="18"/>
      <c r="B34" s="18"/>
      <c r="C34" s="15"/>
      <c r="D34" s="4"/>
      <c r="E34" s="93"/>
      <c r="F34" s="91"/>
      <c r="G34" s="92"/>
    </row>
    <row r="35" spans="1:7" ht="21" customHeight="1" thickBot="1">
      <c r="A35" s="48" t="s">
        <v>89</v>
      </c>
      <c r="B35" s="40"/>
      <c r="C35" s="41"/>
      <c r="D35" s="42"/>
      <c r="E35" s="97"/>
      <c r="F35" s="98"/>
      <c r="G35" s="117">
        <f>SUM(G10:G34)</f>
        <v>0</v>
      </c>
    </row>
    <row r="36" spans="1:7" ht="15.75" customHeight="1" thickTop="1">
      <c r="A36" s="74"/>
      <c r="B36" s="75"/>
      <c r="C36" s="76"/>
      <c r="D36" s="73"/>
      <c r="E36" s="99"/>
      <c r="F36" s="100"/>
      <c r="G36" s="77"/>
    </row>
    <row r="37" spans="1:9" ht="12.75">
      <c r="A37" s="47" t="s">
        <v>122</v>
      </c>
      <c r="B37" s="18"/>
      <c r="C37" s="15"/>
      <c r="D37" s="4"/>
      <c r="E37" s="101"/>
      <c r="F37" s="102"/>
      <c r="G37" s="103"/>
      <c r="I37">
        <v>1173</v>
      </c>
    </row>
    <row r="38" spans="1:13" ht="38.25">
      <c r="A38" s="18" t="s">
        <v>54</v>
      </c>
      <c r="B38" s="114" t="s">
        <v>112</v>
      </c>
      <c r="C38" s="115" t="s">
        <v>183</v>
      </c>
      <c r="D38" s="3" t="s">
        <v>63</v>
      </c>
      <c r="E38" s="90">
        <v>92</v>
      </c>
      <c r="F38" s="91">
        <v>0</v>
      </c>
      <c r="G38" s="87">
        <f>E38*F38</f>
        <v>0</v>
      </c>
      <c r="I38">
        <v>5762</v>
      </c>
      <c r="J38">
        <v>1173</v>
      </c>
      <c r="L38">
        <v>4475</v>
      </c>
      <c r="M38">
        <v>1</v>
      </c>
    </row>
    <row r="39" spans="1:7" ht="12.75">
      <c r="A39" s="18"/>
      <c r="B39" s="114"/>
      <c r="C39" s="115"/>
      <c r="E39" s="90"/>
      <c r="F39" s="91"/>
      <c r="G39" s="103"/>
    </row>
    <row r="40" spans="1:13" ht="42" customHeight="1">
      <c r="A40" s="18" t="s">
        <v>55</v>
      </c>
      <c r="B40" s="114" t="s">
        <v>113</v>
      </c>
      <c r="C40" s="115" t="s">
        <v>184</v>
      </c>
      <c r="D40" s="3" t="s">
        <v>63</v>
      </c>
      <c r="E40" s="90">
        <v>474</v>
      </c>
      <c r="F40" s="91">
        <v>0</v>
      </c>
      <c r="G40" s="87">
        <f>E40*F40</f>
        <v>0</v>
      </c>
      <c r="I40">
        <v>5765</v>
      </c>
      <c r="J40">
        <v>1173</v>
      </c>
      <c r="L40">
        <v>4491</v>
      </c>
      <c r="M40">
        <v>1</v>
      </c>
    </row>
    <row r="41" spans="1:7" ht="12.75">
      <c r="A41" s="18"/>
      <c r="B41" s="114"/>
      <c r="C41" s="115"/>
      <c r="E41" s="90"/>
      <c r="F41" s="91"/>
      <c r="G41" s="103"/>
    </row>
    <row r="42" spans="1:13" ht="64.5" customHeight="1">
      <c r="A42" s="18" t="s">
        <v>57</v>
      </c>
      <c r="B42" s="114" t="s">
        <v>114</v>
      </c>
      <c r="C42" s="115" t="s">
        <v>185</v>
      </c>
      <c r="D42" s="3" t="s">
        <v>63</v>
      </c>
      <c r="E42" s="90">
        <v>245</v>
      </c>
      <c r="F42" s="91">
        <v>0</v>
      </c>
      <c r="G42" s="87">
        <f>E42*F42</f>
        <v>0</v>
      </c>
      <c r="I42">
        <v>5766</v>
      </c>
      <c r="J42">
        <v>1173</v>
      </c>
      <c r="L42">
        <v>4757</v>
      </c>
      <c r="M42">
        <v>1</v>
      </c>
    </row>
    <row r="43" spans="1:7" ht="12.75">
      <c r="A43" s="18"/>
      <c r="B43" s="114"/>
      <c r="C43" s="115"/>
      <c r="E43" s="90"/>
      <c r="F43" s="91"/>
      <c r="G43" s="103"/>
    </row>
    <row r="44" spans="1:13" ht="28.5" customHeight="1">
      <c r="A44" s="18" t="s">
        <v>58</v>
      </c>
      <c r="B44" s="114" t="s">
        <v>115</v>
      </c>
      <c r="C44" s="115" t="s">
        <v>116</v>
      </c>
      <c r="D44" s="3" t="s">
        <v>59</v>
      </c>
      <c r="E44" s="90">
        <v>1610</v>
      </c>
      <c r="F44" s="91">
        <v>0</v>
      </c>
      <c r="G44" s="87">
        <f>E44*F44</f>
        <v>0</v>
      </c>
      <c r="H44" s="66"/>
      <c r="I44">
        <v>5764</v>
      </c>
      <c r="J44">
        <v>1173</v>
      </c>
      <c r="L44">
        <v>6233</v>
      </c>
      <c r="M44">
        <v>2</v>
      </c>
    </row>
    <row r="45" spans="1:7" ht="12.75">
      <c r="A45" s="18"/>
      <c r="B45" s="114"/>
      <c r="C45" s="115"/>
      <c r="E45" s="90"/>
      <c r="F45" s="91"/>
      <c r="G45" s="103"/>
    </row>
    <row r="46" spans="1:13" ht="40.5" customHeight="1">
      <c r="A46" s="18" t="s">
        <v>60</v>
      </c>
      <c r="B46" s="114" t="s">
        <v>117</v>
      </c>
      <c r="C46" s="115" t="s">
        <v>186</v>
      </c>
      <c r="D46" s="3" t="s">
        <v>63</v>
      </c>
      <c r="E46" s="90">
        <v>350</v>
      </c>
      <c r="F46" s="91">
        <v>0</v>
      </c>
      <c r="G46" s="87">
        <f>E46*F46</f>
        <v>0</v>
      </c>
      <c r="I46">
        <v>5763</v>
      </c>
      <c r="J46">
        <v>1173</v>
      </c>
      <c r="L46">
        <v>6324</v>
      </c>
      <c r="M46">
        <v>2</v>
      </c>
    </row>
    <row r="47" spans="1:7" ht="12.75">
      <c r="A47" s="18"/>
      <c r="B47" s="114"/>
      <c r="C47" s="115"/>
      <c r="E47" s="90"/>
      <c r="F47" s="91"/>
      <c r="G47" s="116"/>
    </row>
    <row r="48" spans="1:7" ht="27.75" customHeight="1">
      <c r="A48" s="18" t="s">
        <v>61</v>
      </c>
      <c r="B48" s="114" t="s">
        <v>118</v>
      </c>
      <c r="C48" s="115" t="s">
        <v>119</v>
      </c>
      <c r="D48" s="3" t="s">
        <v>59</v>
      </c>
      <c r="E48" s="90">
        <v>400</v>
      </c>
      <c r="F48" s="91">
        <v>0</v>
      </c>
      <c r="G48" s="87">
        <f>E48*F48</f>
        <v>0</v>
      </c>
    </row>
    <row r="49" spans="1:7" ht="12.75">
      <c r="A49" s="18"/>
      <c r="B49" s="114"/>
      <c r="C49" s="115"/>
      <c r="E49" s="90"/>
      <c r="F49" s="91"/>
      <c r="G49" s="116"/>
    </row>
    <row r="50" spans="1:9" ht="38.25">
      <c r="A50" s="18" t="s">
        <v>62</v>
      </c>
      <c r="B50" s="114" t="s">
        <v>120</v>
      </c>
      <c r="C50" s="115" t="s">
        <v>187</v>
      </c>
      <c r="D50" s="3" t="s">
        <v>59</v>
      </c>
      <c r="E50" s="90">
        <v>88.4</v>
      </c>
      <c r="F50" s="91">
        <v>0</v>
      </c>
      <c r="G50" s="87">
        <f>E50*F50</f>
        <v>0</v>
      </c>
      <c r="I50">
        <v>1174</v>
      </c>
    </row>
    <row r="51" spans="1:13" ht="13.5" customHeight="1">
      <c r="A51" s="18"/>
      <c r="B51" s="114"/>
      <c r="C51" s="115"/>
      <c r="E51" s="90"/>
      <c r="F51" s="91"/>
      <c r="G51" s="116"/>
      <c r="I51">
        <v>5768</v>
      </c>
      <c r="J51">
        <v>1174</v>
      </c>
      <c r="L51">
        <v>4076</v>
      </c>
      <c r="M51">
        <v>1</v>
      </c>
    </row>
    <row r="52" spans="1:7" ht="38.25">
      <c r="A52" s="18" t="s">
        <v>64</v>
      </c>
      <c r="B52" s="114" t="s">
        <v>121</v>
      </c>
      <c r="C52" s="115" t="s">
        <v>188</v>
      </c>
      <c r="D52" s="3" t="s">
        <v>59</v>
      </c>
      <c r="E52" s="90">
        <v>37.1</v>
      </c>
      <c r="F52" s="91">
        <v>0</v>
      </c>
      <c r="G52" s="87">
        <f>E52*F52</f>
        <v>0</v>
      </c>
    </row>
    <row r="53" spans="1:13" ht="12.75">
      <c r="A53" s="43"/>
      <c r="B53" s="43"/>
      <c r="C53" s="44"/>
      <c r="D53" s="45"/>
      <c r="E53" s="104"/>
      <c r="F53" s="105"/>
      <c r="G53" s="106"/>
      <c r="H53" s="66"/>
      <c r="I53">
        <v>5775</v>
      </c>
      <c r="J53">
        <v>1174</v>
      </c>
      <c r="L53">
        <v>3181</v>
      </c>
      <c r="M53">
        <v>1</v>
      </c>
    </row>
    <row r="54" spans="1:7" ht="12.75">
      <c r="A54" s="17"/>
      <c r="B54" s="17"/>
      <c r="C54" s="16"/>
      <c r="E54" s="107"/>
      <c r="F54" s="108"/>
      <c r="G54" s="103"/>
    </row>
    <row r="55" spans="1:7" ht="20.25" customHeight="1" thickBot="1">
      <c r="A55" s="42" t="s">
        <v>94</v>
      </c>
      <c r="B55" s="40"/>
      <c r="C55" s="41"/>
      <c r="D55" s="42"/>
      <c r="E55" s="109"/>
      <c r="F55" s="110"/>
      <c r="G55" s="117">
        <f>SUM(G38:G54)</f>
        <v>0</v>
      </c>
    </row>
    <row r="56" spans="1:7" ht="13.5" thickTop="1">
      <c r="A56" s="17"/>
      <c r="B56" s="17"/>
      <c r="C56" s="16"/>
      <c r="E56" s="107"/>
      <c r="F56" s="108"/>
      <c r="G56" s="103"/>
    </row>
    <row r="57" spans="1:9" ht="12.75">
      <c r="A57" s="46" t="s">
        <v>123</v>
      </c>
      <c r="B57" s="17"/>
      <c r="C57" s="16"/>
      <c r="E57" s="107"/>
      <c r="F57" s="108"/>
      <c r="G57" s="103"/>
      <c r="I57">
        <v>1175</v>
      </c>
    </row>
    <row r="58" spans="1:7" ht="12.75">
      <c r="A58" s="17"/>
      <c r="B58" s="17"/>
      <c r="C58" s="16"/>
      <c r="E58" s="107"/>
      <c r="F58" s="108"/>
      <c r="G58" s="103"/>
    </row>
    <row r="59" spans="1:7" ht="52.5" customHeight="1">
      <c r="A59" s="17" t="s">
        <v>54</v>
      </c>
      <c r="B59" s="17" t="s">
        <v>124</v>
      </c>
      <c r="C59" s="16" t="s">
        <v>189</v>
      </c>
      <c r="D59" s="3" t="s">
        <v>63</v>
      </c>
      <c r="E59" s="107">
        <v>590</v>
      </c>
      <c r="F59" s="108">
        <v>0</v>
      </c>
      <c r="G59" s="87">
        <f>E59*F59</f>
        <v>0</v>
      </c>
    </row>
    <row r="60" spans="1:7" ht="12.75">
      <c r="A60" s="17"/>
      <c r="B60" s="17"/>
      <c r="C60" s="16"/>
      <c r="E60" s="107"/>
      <c r="F60" s="108"/>
      <c r="G60" s="103"/>
    </row>
    <row r="61" spans="1:7" ht="53.25" customHeight="1">
      <c r="A61" s="17" t="s">
        <v>55</v>
      </c>
      <c r="B61" s="17" t="s">
        <v>125</v>
      </c>
      <c r="C61" s="16" t="s">
        <v>190</v>
      </c>
      <c r="D61" s="3" t="s">
        <v>59</v>
      </c>
      <c r="E61" s="107">
        <v>1535</v>
      </c>
      <c r="F61" s="108">
        <v>0</v>
      </c>
      <c r="G61" s="87">
        <f>E61*F61</f>
        <v>0</v>
      </c>
    </row>
    <row r="62" spans="1:7" ht="12.75">
      <c r="A62" s="17"/>
      <c r="B62" s="17"/>
      <c r="C62" s="16"/>
      <c r="E62" s="107"/>
      <c r="F62" s="108"/>
      <c r="G62" s="103"/>
    </row>
    <row r="63" spans="1:12" ht="54" customHeight="1">
      <c r="A63" s="17" t="s">
        <v>57</v>
      </c>
      <c r="B63" s="17" t="s">
        <v>126</v>
      </c>
      <c r="C63" s="16" t="s">
        <v>191</v>
      </c>
      <c r="D63" s="63" t="s">
        <v>59</v>
      </c>
      <c r="E63" s="107">
        <v>1600</v>
      </c>
      <c r="F63" s="108">
        <v>0</v>
      </c>
      <c r="G63" s="87">
        <f>E63*F63</f>
        <v>0</v>
      </c>
      <c r="I63">
        <v>5777</v>
      </c>
      <c r="J63">
        <v>1175</v>
      </c>
      <c r="L63">
        <v>94062</v>
      </c>
    </row>
    <row r="64" spans="1:7" ht="13.5" customHeight="1">
      <c r="A64" s="17"/>
      <c r="B64" s="17"/>
      <c r="C64" s="16"/>
      <c r="D64" s="63"/>
      <c r="E64" s="107"/>
      <c r="F64" s="108"/>
      <c r="G64" s="103"/>
    </row>
    <row r="65" spans="1:7" ht="54" customHeight="1">
      <c r="A65" s="17" t="s">
        <v>58</v>
      </c>
      <c r="B65" s="17" t="s">
        <v>193</v>
      </c>
      <c r="C65" s="16" t="s">
        <v>192</v>
      </c>
      <c r="D65" s="63" t="s">
        <v>59</v>
      </c>
      <c r="E65" s="107">
        <v>65</v>
      </c>
      <c r="F65" s="108">
        <v>0</v>
      </c>
      <c r="G65" s="87">
        <f>E65*F65</f>
        <v>0</v>
      </c>
    </row>
    <row r="66" spans="1:7" ht="14.25" customHeight="1">
      <c r="A66" s="17"/>
      <c r="B66" s="17"/>
      <c r="C66" s="16"/>
      <c r="D66" s="63"/>
      <c r="E66" s="107"/>
      <c r="F66" s="108"/>
      <c r="G66" s="103"/>
    </row>
    <row r="67" spans="1:7" ht="29.25" customHeight="1">
      <c r="A67" s="17" t="s">
        <v>60</v>
      </c>
      <c r="B67" s="72" t="s">
        <v>195</v>
      </c>
      <c r="C67" s="16" t="s">
        <v>194</v>
      </c>
      <c r="D67" s="63" t="s">
        <v>66</v>
      </c>
      <c r="E67" s="107">
        <v>40</v>
      </c>
      <c r="F67" s="108">
        <v>0</v>
      </c>
      <c r="G67" s="87">
        <f>E67*F67</f>
        <v>0</v>
      </c>
    </row>
    <row r="68" spans="1:7" ht="14.25" customHeight="1">
      <c r="A68" s="17"/>
      <c r="B68" s="17"/>
      <c r="C68" s="16"/>
      <c r="D68" s="63"/>
      <c r="E68" s="107"/>
      <c r="F68" s="108"/>
      <c r="G68" s="103"/>
    </row>
    <row r="69" spans="1:7" ht="67.5" customHeight="1">
      <c r="A69" s="17" t="s">
        <v>61</v>
      </c>
      <c r="B69" s="17" t="s">
        <v>196</v>
      </c>
      <c r="C69" s="16" t="s">
        <v>197</v>
      </c>
      <c r="D69" s="63" t="s">
        <v>66</v>
      </c>
      <c r="E69" s="107">
        <v>111</v>
      </c>
      <c r="F69" s="108">
        <v>0</v>
      </c>
      <c r="G69" s="87">
        <f>E69*F69</f>
        <v>0</v>
      </c>
    </row>
    <row r="70" spans="1:7" ht="14.25" customHeight="1">
      <c r="A70" s="17"/>
      <c r="B70" s="17"/>
      <c r="C70" s="16"/>
      <c r="D70" s="63"/>
      <c r="E70" s="107"/>
      <c r="F70" s="108"/>
      <c r="G70" s="103"/>
    </row>
    <row r="71" spans="1:7" ht="53.25" customHeight="1">
      <c r="A71" s="17" t="s">
        <v>62</v>
      </c>
      <c r="B71" s="17" t="s">
        <v>199</v>
      </c>
      <c r="C71" s="16" t="s">
        <v>198</v>
      </c>
      <c r="D71" s="63" t="s">
        <v>66</v>
      </c>
      <c r="E71" s="107">
        <v>26</v>
      </c>
      <c r="F71" s="108">
        <v>0</v>
      </c>
      <c r="G71" s="87">
        <f>E71*F71</f>
        <v>0</v>
      </c>
    </row>
    <row r="72" spans="1:7" ht="16.5" customHeight="1">
      <c r="A72" s="43"/>
      <c r="B72" s="43"/>
      <c r="C72" s="44"/>
      <c r="D72" s="45"/>
      <c r="E72" s="104"/>
      <c r="F72" s="105"/>
      <c r="G72" s="106"/>
    </row>
    <row r="73" spans="1:7" ht="14.25" customHeight="1">
      <c r="A73" s="17"/>
      <c r="B73" s="17"/>
      <c r="C73" s="16"/>
      <c r="E73" s="107"/>
      <c r="F73" s="108"/>
      <c r="G73" s="103"/>
    </row>
    <row r="74" spans="1:7" ht="26.25" customHeight="1" thickBot="1">
      <c r="A74" s="42" t="s">
        <v>210</v>
      </c>
      <c r="B74" s="40"/>
      <c r="C74" s="41"/>
      <c r="D74" s="42"/>
      <c r="E74" s="109"/>
      <c r="F74" s="110"/>
      <c r="G74" s="117">
        <f>SUM(G59:G73)</f>
        <v>0</v>
      </c>
    </row>
    <row r="75" spans="1:7" ht="14.25" customHeight="1" thickTop="1">
      <c r="A75" s="17"/>
      <c r="B75" s="17"/>
      <c r="C75" s="16"/>
      <c r="D75" s="63"/>
      <c r="E75" s="107"/>
      <c r="F75" s="108"/>
      <c r="G75" s="103"/>
    </row>
    <row r="76" spans="1:7" ht="14.25" customHeight="1">
      <c r="A76" s="46" t="s">
        <v>211</v>
      </c>
      <c r="B76" s="17"/>
      <c r="C76" s="16"/>
      <c r="D76" s="63"/>
      <c r="E76" s="107"/>
      <c r="F76" s="108"/>
      <c r="G76" s="103"/>
    </row>
    <row r="77" spans="1:7" ht="14.25" customHeight="1">
      <c r="A77" s="46"/>
      <c r="B77" s="17"/>
      <c r="C77" s="16"/>
      <c r="D77" s="63"/>
      <c r="E77" s="107"/>
      <c r="F77" s="108"/>
      <c r="G77" s="103"/>
    </row>
    <row r="78" spans="1:7" ht="65.25" customHeight="1">
      <c r="A78" s="17" t="s">
        <v>54</v>
      </c>
      <c r="B78" s="17" t="s">
        <v>127</v>
      </c>
      <c r="C78" s="16" t="s">
        <v>220</v>
      </c>
      <c r="D78" s="63" t="s">
        <v>66</v>
      </c>
      <c r="E78" s="107">
        <v>70.3</v>
      </c>
      <c r="F78" s="108">
        <v>0</v>
      </c>
      <c r="G78" s="87">
        <f>E78*F78</f>
        <v>0</v>
      </c>
    </row>
    <row r="79" spans="1:7" ht="14.25" customHeight="1">
      <c r="A79" s="17"/>
      <c r="B79" s="17"/>
      <c r="C79" s="16"/>
      <c r="D79" s="63"/>
      <c r="E79" s="107"/>
      <c r="F79" s="108"/>
      <c r="G79" s="103"/>
    </row>
    <row r="80" spans="1:7" ht="65.25" customHeight="1">
      <c r="A80" s="17" t="s">
        <v>55</v>
      </c>
      <c r="B80" s="17" t="s">
        <v>128</v>
      </c>
      <c r="C80" s="16" t="s">
        <v>200</v>
      </c>
      <c r="D80" s="63" t="s">
        <v>66</v>
      </c>
      <c r="E80" s="107">
        <v>37</v>
      </c>
      <c r="F80" s="108">
        <v>0</v>
      </c>
      <c r="G80" s="87">
        <f>E80*F80</f>
        <v>0</v>
      </c>
    </row>
    <row r="81" spans="1:7" ht="14.25" customHeight="1">
      <c r="A81" s="17"/>
      <c r="B81" s="17"/>
      <c r="C81" s="16"/>
      <c r="D81" s="63"/>
      <c r="E81" s="107"/>
      <c r="F81" s="108"/>
      <c r="G81" s="103"/>
    </row>
    <row r="82" spans="1:7" ht="66.75" customHeight="1">
      <c r="A82" s="17" t="s">
        <v>57</v>
      </c>
      <c r="B82" s="17" t="s">
        <v>129</v>
      </c>
      <c r="C82" s="16" t="s">
        <v>201</v>
      </c>
      <c r="D82" s="63" t="s">
        <v>66</v>
      </c>
      <c r="E82" s="107">
        <v>55.3</v>
      </c>
      <c r="F82" s="108">
        <v>0</v>
      </c>
      <c r="G82" s="87">
        <f>E82*F82</f>
        <v>0</v>
      </c>
    </row>
    <row r="83" spans="1:7" ht="14.25" customHeight="1">
      <c r="A83" s="17"/>
      <c r="B83" s="17"/>
      <c r="C83" s="16"/>
      <c r="D83" s="63"/>
      <c r="E83" s="107"/>
      <c r="F83" s="108"/>
      <c r="G83" s="103"/>
    </row>
    <row r="84" spans="1:7" ht="65.25" customHeight="1">
      <c r="A84" s="17" t="s">
        <v>58</v>
      </c>
      <c r="B84" s="17" t="s">
        <v>130</v>
      </c>
      <c r="C84" s="16" t="s">
        <v>202</v>
      </c>
      <c r="D84" s="63" t="s">
        <v>66</v>
      </c>
      <c r="E84" s="107">
        <v>10.3</v>
      </c>
      <c r="F84" s="108">
        <v>0</v>
      </c>
      <c r="G84" s="87">
        <f>E84*F84</f>
        <v>0</v>
      </c>
    </row>
    <row r="85" spans="1:7" ht="14.25" customHeight="1">
      <c r="A85" s="17"/>
      <c r="B85" s="17"/>
      <c r="C85" s="16"/>
      <c r="D85" s="63"/>
      <c r="E85" s="107"/>
      <c r="F85" s="108"/>
      <c r="G85" s="103"/>
    </row>
    <row r="86" spans="1:7" ht="41.25" customHeight="1">
      <c r="A86" s="17" t="s">
        <v>60</v>
      </c>
      <c r="B86" s="17" t="s">
        <v>131</v>
      </c>
      <c r="C86" s="16" t="s">
        <v>203</v>
      </c>
      <c r="D86" s="63" t="s">
        <v>56</v>
      </c>
      <c r="E86" s="107">
        <v>4</v>
      </c>
      <c r="F86" s="108">
        <v>0</v>
      </c>
      <c r="G86" s="87">
        <f>E86*F86</f>
        <v>0</v>
      </c>
    </row>
    <row r="87" spans="1:7" ht="14.25" customHeight="1">
      <c r="A87" s="17"/>
      <c r="B87" s="17"/>
      <c r="C87" s="16"/>
      <c r="D87" s="63"/>
      <c r="E87" s="107"/>
      <c r="F87" s="108"/>
      <c r="G87" s="103"/>
    </row>
    <row r="88" spans="1:7" ht="40.5" customHeight="1">
      <c r="A88" s="17" t="s">
        <v>61</v>
      </c>
      <c r="B88" s="17" t="s">
        <v>75</v>
      </c>
      <c r="C88" s="16" t="s">
        <v>204</v>
      </c>
      <c r="D88" s="63" t="s">
        <v>56</v>
      </c>
      <c r="E88" s="107">
        <v>2</v>
      </c>
      <c r="F88" s="108">
        <v>0</v>
      </c>
      <c r="G88" s="87">
        <f>E88*F88</f>
        <v>0</v>
      </c>
    </row>
    <row r="89" spans="1:7" ht="14.25" customHeight="1">
      <c r="A89" s="17"/>
      <c r="B89" s="17"/>
      <c r="C89" s="16"/>
      <c r="D89" s="63"/>
      <c r="E89" s="107"/>
      <c r="F89" s="108"/>
      <c r="G89" s="103"/>
    </row>
    <row r="90" spans="1:7" ht="54" customHeight="1">
      <c r="A90" s="17" t="s">
        <v>62</v>
      </c>
      <c r="B90" s="17" t="s">
        <v>132</v>
      </c>
      <c r="C90" s="16" t="s">
        <v>205</v>
      </c>
      <c r="D90" s="63" t="s">
        <v>56</v>
      </c>
      <c r="E90" s="107">
        <v>6</v>
      </c>
      <c r="F90" s="108">
        <v>0</v>
      </c>
      <c r="G90" s="87">
        <f>E90*F90</f>
        <v>0</v>
      </c>
    </row>
    <row r="91" spans="1:7" ht="14.25" customHeight="1">
      <c r="A91" s="17"/>
      <c r="B91" s="17"/>
      <c r="C91" s="16"/>
      <c r="D91" s="63"/>
      <c r="E91" s="107"/>
      <c r="F91" s="108"/>
      <c r="G91" s="103"/>
    </row>
    <row r="92" spans="1:7" ht="90.75" customHeight="1">
      <c r="A92" s="17" t="s">
        <v>64</v>
      </c>
      <c r="B92" s="17" t="s">
        <v>133</v>
      </c>
      <c r="C92" s="16" t="s">
        <v>206</v>
      </c>
      <c r="D92" s="63" t="s">
        <v>56</v>
      </c>
      <c r="E92" s="107">
        <v>1</v>
      </c>
      <c r="F92" s="108">
        <v>0</v>
      </c>
      <c r="G92" s="87">
        <f>E92*F92</f>
        <v>0</v>
      </c>
    </row>
    <row r="93" spans="1:7" ht="14.25" customHeight="1">
      <c r="A93" s="17"/>
      <c r="B93" s="17"/>
      <c r="C93" s="16"/>
      <c r="D93" s="63"/>
      <c r="E93" s="107"/>
      <c r="F93" s="108"/>
      <c r="G93" s="103"/>
    </row>
    <row r="94" spans="1:7" ht="36.75" customHeight="1">
      <c r="A94" s="17" t="s">
        <v>65</v>
      </c>
      <c r="B94" s="17" t="s">
        <v>134</v>
      </c>
      <c r="C94" s="16" t="s">
        <v>135</v>
      </c>
      <c r="D94" s="63" t="s">
        <v>56</v>
      </c>
      <c r="E94" s="107">
        <v>1</v>
      </c>
      <c r="F94" s="108">
        <v>0</v>
      </c>
      <c r="G94" s="87">
        <f>E94*F94</f>
        <v>0</v>
      </c>
    </row>
    <row r="95" spans="1:7" ht="14.25" customHeight="1">
      <c r="A95" s="17"/>
      <c r="B95" s="17"/>
      <c r="C95" s="16"/>
      <c r="D95" s="63"/>
      <c r="E95" s="107"/>
      <c r="F95" s="108"/>
      <c r="G95" s="103"/>
    </row>
    <row r="96" spans="1:7" ht="39.75" customHeight="1">
      <c r="A96" s="17" t="s">
        <v>67</v>
      </c>
      <c r="B96" s="17" t="s">
        <v>136</v>
      </c>
      <c r="C96" s="16" t="s">
        <v>137</v>
      </c>
      <c r="D96" s="63" t="s">
        <v>56</v>
      </c>
      <c r="E96" s="107">
        <v>5</v>
      </c>
      <c r="F96" s="108">
        <v>0</v>
      </c>
      <c r="G96" s="87">
        <f>E96*F96</f>
        <v>0</v>
      </c>
    </row>
    <row r="97" spans="1:7" ht="14.25" customHeight="1">
      <c r="A97" s="17"/>
      <c r="B97" s="17"/>
      <c r="C97" s="16"/>
      <c r="D97" s="63"/>
      <c r="E97" s="107"/>
      <c r="F97" s="108"/>
      <c r="G97" s="103"/>
    </row>
    <row r="98" spans="1:7" ht="53.25" customHeight="1">
      <c r="A98" s="17" t="s">
        <v>69</v>
      </c>
      <c r="B98" s="17" t="s">
        <v>138</v>
      </c>
      <c r="C98" s="16" t="s">
        <v>207</v>
      </c>
      <c r="D98" s="63" t="s">
        <v>56</v>
      </c>
      <c r="E98" s="107">
        <v>3</v>
      </c>
      <c r="F98" s="108">
        <v>0</v>
      </c>
      <c r="G98" s="87">
        <f>E98*F98</f>
        <v>0</v>
      </c>
    </row>
    <row r="99" spans="1:7" ht="14.25" customHeight="1">
      <c r="A99" s="17"/>
      <c r="B99" s="17"/>
      <c r="C99" s="16"/>
      <c r="D99" s="63"/>
      <c r="E99" s="107"/>
      <c r="F99" s="108"/>
      <c r="G99" s="103"/>
    </row>
    <row r="100" spans="1:7" ht="27.75" customHeight="1">
      <c r="A100" s="17" t="s">
        <v>70</v>
      </c>
      <c r="B100" s="17" t="s">
        <v>139</v>
      </c>
      <c r="C100" s="16" t="s">
        <v>140</v>
      </c>
      <c r="D100" s="63" t="s">
        <v>141</v>
      </c>
      <c r="E100" s="107">
        <v>4</v>
      </c>
      <c r="F100" s="108">
        <v>0</v>
      </c>
      <c r="G100" s="87">
        <f>E100*F100</f>
        <v>0</v>
      </c>
    </row>
    <row r="101" spans="1:7" ht="14.25" customHeight="1">
      <c r="A101" s="17"/>
      <c r="B101" s="17"/>
      <c r="C101" s="16"/>
      <c r="D101" s="63"/>
      <c r="E101" s="107"/>
      <c r="F101" s="108"/>
      <c r="G101" s="103"/>
    </row>
    <row r="102" spans="1:7" ht="81.75" customHeight="1">
      <c r="A102" s="17" t="s">
        <v>71</v>
      </c>
      <c r="B102" s="17" t="s">
        <v>142</v>
      </c>
      <c r="C102" s="16" t="s">
        <v>208</v>
      </c>
      <c r="D102" s="63" t="s">
        <v>141</v>
      </c>
      <c r="E102" s="107">
        <v>4</v>
      </c>
      <c r="F102" s="108">
        <v>0</v>
      </c>
      <c r="G102" s="87">
        <f>E102*F102</f>
        <v>0</v>
      </c>
    </row>
    <row r="103" spans="1:7" ht="14.25" customHeight="1">
      <c r="A103" s="17"/>
      <c r="B103" s="17"/>
      <c r="C103" s="16"/>
      <c r="D103" s="63"/>
      <c r="E103" s="107"/>
      <c r="F103" s="108"/>
      <c r="G103" s="103"/>
    </row>
    <row r="104" spans="1:7" ht="14.25" customHeight="1">
      <c r="A104" s="17" t="s">
        <v>72</v>
      </c>
      <c r="B104" s="17" t="s">
        <v>143</v>
      </c>
      <c r="C104" s="16" t="s">
        <v>209</v>
      </c>
      <c r="D104" s="63" t="s">
        <v>56</v>
      </c>
      <c r="E104" s="107">
        <v>1</v>
      </c>
      <c r="F104" s="108">
        <v>0</v>
      </c>
      <c r="G104" s="87">
        <f>E104*F104</f>
        <v>0</v>
      </c>
    </row>
    <row r="105" spans="1:7" ht="14.25" customHeight="1">
      <c r="A105" s="17"/>
      <c r="B105" s="17"/>
      <c r="C105" s="16"/>
      <c r="D105" s="63"/>
      <c r="E105" s="107"/>
      <c r="F105" s="108"/>
      <c r="G105" s="103"/>
    </row>
    <row r="106" spans="1:7" ht="14.25" customHeight="1">
      <c r="A106" s="17" t="s">
        <v>73</v>
      </c>
      <c r="B106" s="17" t="s">
        <v>144</v>
      </c>
      <c r="C106" s="16" t="s">
        <v>145</v>
      </c>
      <c r="D106" s="63" t="s">
        <v>66</v>
      </c>
      <c r="E106" s="107">
        <v>86.7</v>
      </c>
      <c r="F106" s="108">
        <v>0</v>
      </c>
      <c r="G106" s="87">
        <f>E106*F106</f>
        <v>0</v>
      </c>
    </row>
    <row r="107" spans="1:7" ht="14.25" customHeight="1">
      <c r="A107" s="17"/>
      <c r="B107" s="17"/>
      <c r="C107" s="16"/>
      <c r="D107" s="63"/>
      <c r="E107" s="107"/>
      <c r="F107" s="108"/>
      <c r="G107" s="103"/>
    </row>
    <row r="108" spans="1:7" ht="14.25" customHeight="1">
      <c r="A108" s="17" t="s">
        <v>74</v>
      </c>
      <c r="B108" s="17" t="s">
        <v>146</v>
      </c>
      <c r="C108" s="16" t="s">
        <v>147</v>
      </c>
      <c r="D108" s="63" t="s">
        <v>66</v>
      </c>
      <c r="E108" s="107">
        <v>86.7</v>
      </c>
      <c r="F108" s="108">
        <v>0</v>
      </c>
      <c r="G108" s="87">
        <f>E108*F108</f>
        <v>0</v>
      </c>
    </row>
    <row r="109" spans="1:7" ht="12.75">
      <c r="A109" s="43"/>
      <c r="B109" s="43"/>
      <c r="C109" s="44"/>
      <c r="D109" s="45"/>
      <c r="E109" s="104"/>
      <c r="F109" s="105"/>
      <c r="G109" s="106"/>
    </row>
    <row r="110" spans="1:7" ht="12.75">
      <c r="A110" s="17"/>
      <c r="B110" s="17"/>
      <c r="C110" s="16"/>
      <c r="E110" s="107"/>
      <c r="F110" s="108"/>
      <c r="G110" s="103"/>
    </row>
    <row r="111" spans="1:7" ht="21" customHeight="1" thickBot="1">
      <c r="A111" s="42" t="s">
        <v>228</v>
      </c>
      <c r="B111" s="40"/>
      <c r="C111" s="41"/>
      <c r="D111" s="42"/>
      <c r="E111" s="109"/>
      <c r="F111" s="110"/>
      <c r="G111" s="117">
        <f>SUM(G78:G110)</f>
        <v>0</v>
      </c>
    </row>
    <row r="112" spans="1:7" ht="13.5" thickTop="1">
      <c r="A112" s="17"/>
      <c r="B112" s="17"/>
      <c r="C112" s="16"/>
      <c r="E112" s="107"/>
      <c r="F112" s="108"/>
      <c r="G112" s="103"/>
    </row>
    <row r="113" spans="1:9" ht="12.75">
      <c r="A113" s="46" t="s">
        <v>230</v>
      </c>
      <c r="B113" s="17"/>
      <c r="C113" s="16"/>
      <c r="E113" s="107"/>
      <c r="F113" s="108"/>
      <c r="G113" s="103"/>
      <c r="I113">
        <v>1176</v>
      </c>
    </row>
    <row r="114" spans="1:7" ht="12.75">
      <c r="A114" s="17"/>
      <c r="B114" s="17"/>
      <c r="C114" s="16"/>
      <c r="E114" s="107"/>
      <c r="F114" s="108"/>
      <c r="G114" s="103"/>
    </row>
    <row r="115" spans="1:13" ht="25.5">
      <c r="A115" s="17" t="s">
        <v>54</v>
      </c>
      <c r="B115" s="17" t="s">
        <v>148</v>
      </c>
      <c r="C115" s="16" t="s">
        <v>93</v>
      </c>
      <c r="D115" s="3" t="s">
        <v>56</v>
      </c>
      <c r="E115" s="107">
        <v>6</v>
      </c>
      <c r="F115" s="108">
        <v>0</v>
      </c>
      <c r="G115" s="87">
        <f>E115*F115</f>
        <v>0</v>
      </c>
      <c r="I115">
        <v>5803</v>
      </c>
      <c r="J115">
        <v>1176</v>
      </c>
      <c r="L115">
        <v>1703</v>
      </c>
      <c r="M115">
        <v>1</v>
      </c>
    </row>
    <row r="116" spans="1:7" ht="12.75">
      <c r="A116" s="17"/>
      <c r="B116" s="17"/>
      <c r="C116" s="16"/>
      <c r="E116" s="107"/>
      <c r="F116" s="108"/>
      <c r="G116" s="103"/>
    </row>
    <row r="117" spans="1:7" ht="38.25">
      <c r="A117" s="17" t="s">
        <v>55</v>
      </c>
      <c r="B117" s="17" t="s">
        <v>149</v>
      </c>
      <c r="C117" s="16" t="s">
        <v>150</v>
      </c>
      <c r="D117" s="3" t="s">
        <v>56</v>
      </c>
      <c r="E117" s="107">
        <v>1</v>
      </c>
      <c r="F117" s="108">
        <v>0</v>
      </c>
      <c r="G117" s="87">
        <f>E117*F117</f>
        <v>0</v>
      </c>
    </row>
    <row r="118" spans="1:7" ht="12.75">
      <c r="A118" s="17"/>
      <c r="B118" s="17"/>
      <c r="C118" s="16"/>
      <c r="E118" s="107"/>
      <c r="F118" s="108"/>
      <c r="G118" s="103"/>
    </row>
    <row r="119" spans="1:7" ht="38.25">
      <c r="A119" s="17" t="s">
        <v>57</v>
      </c>
      <c r="B119" s="17" t="s">
        <v>76</v>
      </c>
      <c r="C119" s="16" t="s">
        <v>151</v>
      </c>
      <c r="D119" s="3" t="s">
        <v>56</v>
      </c>
      <c r="E119" s="107">
        <v>4</v>
      </c>
      <c r="F119" s="108">
        <v>0</v>
      </c>
      <c r="G119" s="87">
        <f>E119*F119</f>
        <v>0</v>
      </c>
    </row>
    <row r="120" spans="1:7" ht="12.75">
      <c r="A120" s="17"/>
      <c r="B120" s="17"/>
      <c r="C120" s="16"/>
      <c r="E120" s="107"/>
      <c r="F120" s="108"/>
      <c r="G120" s="103"/>
    </row>
    <row r="121" spans="1:13" ht="38.25">
      <c r="A121" s="17" t="s">
        <v>58</v>
      </c>
      <c r="B121" s="17" t="s">
        <v>77</v>
      </c>
      <c r="C121" s="16" t="s">
        <v>78</v>
      </c>
      <c r="D121" s="3" t="s">
        <v>56</v>
      </c>
      <c r="E121" s="107">
        <v>2</v>
      </c>
      <c r="F121" s="108">
        <v>0</v>
      </c>
      <c r="G121" s="87">
        <f>E121*F121</f>
        <v>0</v>
      </c>
      <c r="I121">
        <v>5805</v>
      </c>
      <c r="J121">
        <v>1176</v>
      </c>
      <c r="L121">
        <v>10646</v>
      </c>
      <c r="M121">
        <v>2</v>
      </c>
    </row>
    <row r="122" spans="1:7" ht="12.75">
      <c r="A122" s="17"/>
      <c r="B122" s="17"/>
      <c r="C122" s="16"/>
      <c r="E122" s="107"/>
      <c r="F122" s="108"/>
      <c r="G122" s="103"/>
    </row>
    <row r="123" spans="1:7" ht="41.25" customHeight="1">
      <c r="A123" s="17" t="s">
        <v>60</v>
      </c>
      <c r="B123" s="17" t="s">
        <v>152</v>
      </c>
      <c r="C123" s="16" t="s">
        <v>153</v>
      </c>
      <c r="D123" s="3" t="s">
        <v>56</v>
      </c>
      <c r="E123" s="107">
        <v>1</v>
      </c>
      <c r="F123" s="108">
        <v>0</v>
      </c>
      <c r="G123" s="87">
        <f>E123*F123</f>
        <v>0</v>
      </c>
    </row>
    <row r="124" spans="1:7" ht="12.75">
      <c r="A124" s="17"/>
      <c r="B124" s="17"/>
      <c r="C124" s="16"/>
      <c r="E124" s="107"/>
      <c r="F124" s="108"/>
      <c r="G124" s="103"/>
    </row>
    <row r="125" spans="1:7" ht="40.5" customHeight="1">
      <c r="A125" s="17" t="s">
        <v>61</v>
      </c>
      <c r="B125" s="17" t="s">
        <v>155</v>
      </c>
      <c r="C125" s="16" t="s">
        <v>154</v>
      </c>
      <c r="D125" s="3" t="s">
        <v>56</v>
      </c>
      <c r="E125" s="107">
        <v>1</v>
      </c>
      <c r="F125" s="108">
        <v>0</v>
      </c>
      <c r="G125" s="87">
        <f>E125*F125</f>
        <v>0</v>
      </c>
    </row>
    <row r="126" spans="1:7" ht="12.75" customHeight="1">
      <c r="A126" s="17"/>
      <c r="B126" s="17"/>
      <c r="C126" s="16"/>
      <c r="E126" s="107"/>
      <c r="F126" s="108"/>
      <c r="G126" s="103"/>
    </row>
    <row r="127" spans="1:7" ht="42.75" customHeight="1">
      <c r="A127" s="17" t="s">
        <v>62</v>
      </c>
      <c r="B127" s="17" t="s">
        <v>212</v>
      </c>
      <c r="C127" s="16" t="s">
        <v>156</v>
      </c>
      <c r="D127" s="3" t="s">
        <v>56</v>
      </c>
      <c r="E127" s="107">
        <v>1</v>
      </c>
      <c r="F127" s="108">
        <v>0</v>
      </c>
      <c r="G127" s="87">
        <f>E127*F127</f>
        <v>0</v>
      </c>
    </row>
    <row r="128" spans="1:7" ht="12.75" customHeight="1">
      <c r="A128" s="17"/>
      <c r="B128" s="17"/>
      <c r="C128" s="16"/>
      <c r="E128" s="107"/>
      <c r="F128" s="108"/>
      <c r="G128" s="103"/>
    </row>
    <row r="129" spans="1:7" ht="52.5" customHeight="1">
      <c r="A129" s="17" t="s">
        <v>64</v>
      </c>
      <c r="B129" s="17" t="s">
        <v>79</v>
      </c>
      <c r="C129" s="16" t="s">
        <v>80</v>
      </c>
      <c r="D129" s="3" t="s">
        <v>56</v>
      </c>
      <c r="E129" s="107">
        <v>1</v>
      </c>
      <c r="F129" s="108">
        <v>0</v>
      </c>
      <c r="G129" s="87">
        <f>E129*F129</f>
        <v>0</v>
      </c>
    </row>
    <row r="130" spans="1:7" ht="15" customHeight="1">
      <c r="A130" s="17"/>
      <c r="B130" s="17"/>
      <c r="C130" s="16"/>
      <c r="E130" s="107"/>
      <c r="F130" s="108"/>
      <c r="G130" s="103"/>
    </row>
    <row r="131" spans="1:7" ht="40.5" customHeight="1">
      <c r="A131" s="17" t="s">
        <v>65</v>
      </c>
      <c r="B131" s="17" t="s">
        <v>81</v>
      </c>
      <c r="C131" s="16" t="s">
        <v>159</v>
      </c>
      <c r="D131" s="3" t="s">
        <v>56</v>
      </c>
      <c r="E131" s="107">
        <v>2</v>
      </c>
      <c r="F131" s="108">
        <v>0</v>
      </c>
      <c r="G131" s="87">
        <f>E131*F131</f>
        <v>0</v>
      </c>
    </row>
    <row r="132" spans="1:7" ht="15" customHeight="1">
      <c r="A132" s="17"/>
      <c r="B132" s="17"/>
      <c r="C132" s="16"/>
      <c r="E132" s="107"/>
      <c r="F132" s="108"/>
      <c r="G132" s="103"/>
    </row>
    <row r="133" spans="1:7" ht="45" customHeight="1">
      <c r="A133" s="17" t="s">
        <v>67</v>
      </c>
      <c r="B133" s="17" t="s">
        <v>157</v>
      </c>
      <c r="C133" s="16" t="s">
        <v>160</v>
      </c>
      <c r="D133" s="3" t="s">
        <v>56</v>
      </c>
      <c r="E133" s="107">
        <v>2</v>
      </c>
      <c r="F133" s="108">
        <v>0</v>
      </c>
      <c r="G133" s="87">
        <f>E133*F133</f>
        <v>0</v>
      </c>
    </row>
    <row r="134" spans="1:7" ht="15" customHeight="1">
      <c r="A134" s="17"/>
      <c r="B134" s="17"/>
      <c r="C134" s="16"/>
      <c r="E134" s="107"/>
      <c r="F134" s="108"/>
      <c r="G134" s="103"/>
    </row>
    <row r="135" spans="1:7" ht="43.5" customHeight="1">
      <c r="A135" s="17" t="s">
        <v>69</v>
      </c>
      <c r="B135" s="17" t="s">
        <v>158</v>
      </c>
      <c r="C135" s="16" t="s">
        <v>161</v>
      </c>
      <c r="D135" s="3" t="s">
        <v>56</v>
      </c>
      <c r="E135" s="107">
        <v>1</v>
      </c>
      <c r="F135" s="108">
        <v>0</v>
      </c>
      <c r="G135" s="87">
        <f>E135*F135</f>
        <v>0</v>
      </c>
    </row>
    <row r="136" spans="1:7" ht="15" customHeight="1">
      <c r="A136" s="17"/>
      <c r="B136" s="17"/>
      <c r="C136" s="16"/>
      <c r="E136" s="107"/>
      <c r="F136" s="108"/>
      <c r="G136" s="103"/>
    </row>
    <row r="137" spans="1:7" ht="66.75" customHeight="1">
      <c r="A137" s="17" t="s">
        <v>70</v>
      </c>
      <c r="B137" s="17" t="s">
        <v>162</v>
      </c>
      <c r="C137" s="16" t="s">
        <v>213</v>
      </c>
      <c r="D137" s="3" t="s">
        <v>66</v>
      </c>
      <c r="E137" s="107">
        <v>218</v>
      </c>
      <c r="F137" s="108">
        <v>0</v>
      </c>
      <c r="G137" s="87">
        <f>E137*F137</f>
        <v>0</v>
      </c>
    </row>
    <row r="138" spans="1:7" ht="15" customHeight="1">
      <c r="A138" s="17"/>
      <c r="B138" s="17"/>
      <c r="C138" s="16"/>
      <c r="E138" s="107"/>
      <c r="F138" s="108"/>
      <c r="G138" s="103"/>
    </row>
    <row r="139" spans="1:7" ht="26.25" customHeight="1">
      <c r="A139" s="17" t="s">
        <v>71</v>
      </c>
      <c r="B139" s="17" t="s">
        <v>163</v>
      </c>
      <c r="C139" s="16" t="s">
        <v>164</v>
      </c>
      <c r="D139" s="3" t="s">
        <v>66</v>
      </c>
      <c r="E139" s="107">
        <v>53</v>
      </c>
      <c r="F139" s="108">
        <v>0</v>
      </c>
      <c r="G139" s="87">
        <f>E139*F139</f>
        <v>0</v>
      </c>
    </row>
    <row r="140" spans="1:7" ht="15" customHeight="1">
      <c r="A140" s="17"/>
      <c r="B140" s="17"/>
      <c r="C140" s="16"/>
      <c r="E140" s="107"/>
      <c r="F140" s="108"/>
      <c r="G140" s="103"/>
    </row>
    <row r="141" spans="1:7" ht="69" customHeight="1">
      <c r="A141" s="17" t="s">
        <v>72</v>
      </c>
      <c r="B141" s="17" t="s">
        <v>165</v>
      </c>
      <c r="C141" s="16" t="s">
        <v>214</v>
      </c>
      <c r="D141" s="3" t="s">
        <v>66</v>
      </c>
      <c r="E141" s="107">
        <v>45</v>
      </c>
      <c r="F141" s="108">
        <v>0</v>
      </c>
      <c r="G141" s="87">
        <f>E141*F141</f>
        <v>0</v>
      </c>
    </row>
    <row r="142" spans="1:7" ht="15" customHeight="1">
      <c r="A142" s="17"/>
      <c r="B142" s="17"/>
      <c r="C142" s="16"/>
      <c r="E142" s="107"/>
      <c r="F142" s="108"/>
      <c r="G142" s="103"/>
    </row>
    <row r="143" spans="1:7" ht="66.75" customHeight="1">
      <c r="A143" s="17" t="s">
        <v>73</v>
      </c>
      <c r="B143" s="17" t="s">
        <v>166</v>
      </c>
      <c r="C143" s="16" t="s">
        <v>167</v>
      </c>
      <c r="D143" s="3" t="s">
        <v>59</v>
      </c>
      <c r="E143" s="107">
        <v>43.25</v>
      </c>
      <c r="F143" s="108">
        <v>0</v>
      </c>
      <c r="G143" s="87">
        <f>E143*F143</f>
        <v>0</v>
      </c>
    </row>
    <row r="144" spans="1:7" ht="15" customHeight="1">
      <c r="A144" s="17"/>
      <c r="B144" s="17"/>
      <c r="C144" s="16"/>
      <c r="E144" s="107"/>
      <c r="F144" s="108"/>
      <c r="G144" s="103"/>
    </row>
    <row r="145" spans="1:7" ht="32.25" customHeight="1">
      <c r="A145" s="17" t="s">
        <v>74</v>
      </c>
      <c r="B145" s="17" t="s">
        <v>168</v>
      </c>
      <c r="C145" s="16" t="s">
        <v>169</v>
      </c>
      <c r="D145" s="3" t="s">
        <v>59</v>
      </c>
      <c r="E145" s="107">
        <v>43.25</v>
      </c>
      <c r="F145" s="108">
        <v>0</v>
      </c>
      <c r="G145" s="87">
        <f>E145*F145</f>
        <v>0</v>
      </c>
    </row>
    <row r="146" spans="1:7" ht="13.5" customHeight="1">
      <c r="A146" s="43"/>
      <c r="B146" s="43"/>
      <c r="C146" s="44"/>
      <c r="D146" s="45"/>
      <c r="E146" s="104"/>
      <c r="F146" s="105"/>
      <c r="G146" s="106"/>
    </row>
    <row r="147" spans="1:7" ht="14.25" customHeight="1">
      <c r="A147" s="17"/>
      <c r="B147" s="17"/>
      <c r="C147" s="16"/>
      <c r="E147" s="107"/>
      <c r="F147" s="108"/>
      <c r="G147" s="103"/>
    </row>
    <row r="148" spans="1:7" ht="24" customHeight="1" thickBot="1">
      <c r="A148" s="42" t="s">
        <v>229</v>
      </c>
      <c r="B148" s="40"/>
      <c r="C148" s="41"/>
      <c r="D148" s="42"/>
      <c r="E148" s="109"/>
      <c r="F148" s="110"/>
      <c r="G148" s="117">
        <f>SUM(G114:G147)</f>
        <v>0</v>
      </c>
    </row>
    <row r="149" spans="1:7" ht="15" customHeight="1" thickTop="1">
      <c r="A149" s="17"/>
      <c r="B149" s="17"/>
      <c r="C149" s="16"/>
      <c r="E149" s="107"/>
      <c r="F149" s="108"/>
      <c r="G149" s="103"/>
    </row>
    <row r="150" spans="1:7" ht="15" customHeight="1">
      <c r="A150" s="17"/>
      <c r="B150" s="17"/>
      <c r="C150" s="16"/>
      <c r="E150" s="107"/>
      <c r="F150" s="108"/>
      <c r="G150" s="103"/>
    </row>
    <row r="151" spans="1:7" ht="15" customHeight="1">
      <c r="A151" s="46" t="s">
        <v>216</v>
      </c>
      <c r="B151" s="17"/>
      <c r="C151" s="16"/>
      <c r="E151" s="107"/>
      <c r="F151" s="108"/>
      <c r="G151" s="103"/>
    </row>
    <row r="152" spans="1:7" ht="15" customHeight="1">
      <c r="A152" s="17"/>
      <c r="B152" s="17"/>
      <c r="C152" s="16"/>
      <c r="E152" s="107"/>
      <c r="F152" s="108"/>
      <c r="G152" s="103"/>
    </row>
    <row r="153" spans="1:7" ht="31.5" customHeight="1">
      <c r="A153" s="17" t="s">
        <v>54</v>
      </c>
      <c r="B153" s="17" t="s">
        <v>170</v>
      </c>
      <c r="C153" s="16" t="s">
        <v>215</v>
      </c>
      <c r="D153" s="3" t="s">
        <v>56</v>
      </c>
      <c r="E153" s="107">
        <v>1</v>
      </c>
      <c r="F153" s="108">
        <v>0</v>
      </c>
      <c r="G153" s="87">
        <f>E153*F153</f>
        <v>0</v>
      </c>
    </row>
    <row r="154" spans="1:7" ht="15" customHeight="1">
      <c r="A154" s="17"/>
      <c r="B154" s="17"/>
      <c r="C154" s="16"/>
      <c r="E154" s="107"/>
      <c r="F154" s="108"/>
      <c r="G154" s="103"/>
    </row>
    <row r="155" spans="1:7" ht="42" customHeight="1">
      <c r="A155" s="17" t="s">
        <v>55</v>
      </c>
      <c r="B155" s="17" t="s">
        <v>171</v>
      </c>
      <c r="C155" s="16" t="s">
        <v>218</v>
      </c>
      <c r="D155" s="3" t="s">
        <v>56</v>
      </c>
      <c r="E155" s="107">
        <v>1</v>
      </c>
      <c r="F155" s="108">
        <v>0</v>
      </c>
      <c r="G155" s="87">
        <f>E155*F155</f>
        <v>0</v>
      </c>
    </row>
    <row r="156" spans="1:7" ht="15" customHeight="1">
      <c r="A156" s="17"/>
      <c r="B156" s="17"/>
      <c r="C156" s="16"/>
      <c r="E156" s="107"/>
      <c r="F156" s="108"/>
      <c r="G156" s="103"/>
    </row>
    <row r="157" spans="1:7" ht="25.5" customHeight="1">
      <c r="A157" s="17" t="s">
        <v>57</v>
      </c>
      <c r="B157" s="17" t="s">
        <v>219</v>
      </c>
      <c r="C157" s="16" t="s">
        <v>46</v>
      </c>
      <c r="D157" s="3" t="s">
        <v>92</v>
      </c>
      <c r="E157" s="107"/>
      <c r="F157" s="108"/>
      <c r="G157" s="87">
        <f>0.05*(G35+G55+G74+G111+G148)</f>
        <v>0</v>
      </c>
    </row>
    <row r="158" spans="1:7" ht="15" customHeight="1">
      <c r="A158" s="43"/>
      <c r="B158" s="43"/>
      <c r="C158" s="44"/>
      <c r="D158" s="45"/>
      <c r="E158" s="104"/>
      <c r="F158" s="105"/>
      <c r="G158" s="106"/>
    </row>
    <row r="159" spans="1:7" ht="15" customHeight="1">
      <c r="A159" s="17"/>
      <c r="B159" s="17"/>
      <c r="C159" s="16"/>
      <c r="E159" s="107"/>
      <c r="F159" s="108"/>
      <c r="G159" s="103"/>
    </row>
    <row r="160" spans="1:7" ht="15" customHeight="1" thickBot="1">
      <c r="A160" s="42" t="s">
        <v>217</v>
      </c>
      <c r="B160" s="40"/>
      <c r="C160" s="41"/>
      <c r="D160" s="42"/>
      <c r="E160" s="109"/>
      <c r="F160" s="110"/>
      <c r="G160" s="117">
        <f>SUM(G153:G159)</f>
        <v>0</v>
      </c>
    </row>
    <row r="161" spans="1:7" ht="15" customHeight="1" thickTop="1">
      <c r="A161" s="17"/>
      <c r="B161" s="17"/>
      <c r="C161" s="16"/>
      <c r="E161" s="107"/>
      <c r="F161" s="108"/>
      <c r="G161" s="103"/>
    </row>
    <row r="162" spans="1:7" ht="15" customHeight="1">
      <c r="A162" s="17"/>
      <c r="B162" s="17"/>
      <c r="C162" s="16"/>
      <c r="E162" s="107"/>
      <c r="F162" s="108"/>
      <c r="G162" s="103"/>
    </row>
    <row r="163" spans="1:7" ht="15" customHeight="1">
      <c r="A163" s="17"/>
      <c r="B163" s="17"/>
      <c r="C163" s="16"/>
      <c r="E163" s="107"/>
      <c r="F163" s="108"/>
      <c r="G163" s="103"/>
    </row>
    <row r="164" spans="1:7" ht="15" customHeight="1">
      <c r="A164" s="17"/>
      <c r="B164" s="17"/>
      <c r="C164" s="16"/>
      <c r="E164" s="107"/>
      <c r="F164" s="108"/>
      <c r="G164" s="103"/>
    </row>
    <row r="165" spans="1:7" ht="15" customHeight="1">
      <c r="A165" s="17"/>
      <c r="B165" s="17"/>
      <c r="C165" s="16"/>
      <c r="E165" s="107"/>
      <c r="F165" s="108"/>
      <c r="G165" s="103"/>
    </row>
    <row r="166" spans="1:13" ht="18">
      <c r="A166" s="126" t="s">
        <v>222</v>
      </c>
      <c r="B166" s="5"/>
      <c r="C166" s="5"/>
      <c r="D166" s="5"/>
      <c r="E166" s="8"/>
      <c r="F166" s="80"/>
      <c r="G166" s="21"/>
      <c r="H166" s="22"/>
      <c r="I166" s="22"/>
      <c r="J166" s="22"/>
      <c r="K166" s="22"/>
      <c r="L166" s="22"/>
      <c r="M166" s="22"/>
    </row>
    <row r="167" spans="1:13" ht="18">
      <c r="A167" s="49" t="s">
        <v>221</v>
      </c>
      <c r="B167" s="5"/>
      <c r="C167" s="5"/>
      <c r="D167" s="5"/>
      <c r="E167" s="8"/>
      <c r="F167" s="80"/>
      <c r="G167" s="21"/>
      <c r="H167" s="22"/>
      <c r="I167" s="22"/>
      <c r="J167" s="22"/>
      <c r="K167" s="22"/>
      <c r="L167" s="22"/>
      <c r="M167" s="22"/>
    </row>
    <row r="168" spans="1:13" ht="18">
      <c r="A168" s="23"/>
      <c r="B168" s="23"/>
      <c r="C168" s="21"/>
      <c r="D168" s="21"/>
      <c r="E168" s="21"/>
      <c r="F168" s="80"/>
      <c r="G168" s="21"/>
      <c r="H168" s="22"/>
      <c r="I168" s="22"/>
      <c r="J168" s="22"/>
      <c r="K168" s="22"/>
      <c r="L168" s="22"/>
      <c r="M168" s="22"/>
    </row>
    <row r="169" spans="1:13" ht="18">
      <c r="A169" s="49" t="s">
        <v>223</v>
      </c>
      <c r="B169" s="49" t="s">
        <v>86</v>
      </c>
      <c r="C169" s="51"/>
      <c r="D169" s="50"/>
      <c r="E169" s="52"/>
      <c r="F169" s="53"/>
      <c r="G169" s="57">
        <f>G35</f>
        <v>0</v>
      </c>
      <c r="H169" s="22"/>
      <c r="I169" s="22"/>
      <c r="J169" s="22"/>
      <c r="K169" s="22"/>
      <c r="L169" s="25">
        <v>20297.623999999996</v>
      </c>
      <c r="M169" s="22"/>
    </row>
    <row r="170" spans="1:13" ht="18">
      <c r="A170" s="54" t="s">
        <v>224</v>
      </c>
      <c r="B170" s="54" t="s">
        <v>95</v>
      </c>
      <c r="C170" s="55"/>
      <c r="D170" s="49"/>
      <c r="E170" s="56"/>
      <c r="F170" s="56"/>
      <c r="G170" s="57">
        <f>G55</f>
        <v>0</v>
      </c>
      <c r="H170" s="22"/>
      <c r="I170" s="22"/>
      <c r="J170" s="22"/>
      <c r="K170" s="22"/>
      <c r="L170" s="25">
        <v>15630.9</v>
      </c>
      <c r="M170" s="22"/>
    </row>
    <row r="171" spans="1:13" ht="18">
      <c r="A171" s="54" t="s">
        <v>225</v>
      </c>
      <c r="B171" s="54" t="s">
        <v>98</v>
      </c>
      <c r="C171" s="55"/>
      <c r="D171" s="49"/>
      <c r="E171" s="56"/>
      <c r="F171" s="56"/>
      <c r="G171" s="57">
        <f>G74</f>
        <v>0</v>
      </c>
      <c r="H171" s="22"/>
      <c r="I171" s="22"/>
      <c r="J171" s="22"/>
      <c r="K171" s="22"/>
      <c r="L171" s="25">
        <v>93204.9</v>
      </c>
      <c r="M171" s="22"/>
    </row>
    <row r="172" spans="1:13" ht="18">
      <c r="A172" s="49" t="s">
        <v>226</v>
      </c>
      <c r="B172" s="49" t="s">
        <v>96</v>
      </c>
      <c r="C172" s="55"/>
      <c r="D172" s="49"/>
      <c r="E172" s="56"/>
      <c r="F172" s="56"/>
      <c r="G172" s="57">
        <f>G111</f>
        <v>0</v>
      </c>
      <c r="H172" s="22"/>
      <c r="I172" s="22"/>
      <c r="J172" s="22"/>
      <c r="K172" s="22"/>
      <c r="L172" s="25"/>
      <c r="M172" s="22"/>
    </row>
    <row r="173" spans="1:13" ht="18">
      <c r="A173" s="49" t="s">
        <v>227</v>
      </c>
      <c r="B173" s="49" t="s">
        <v>231</v>
      </c>
      <c r="C173" s="55"/>
      <c r="D173" s="55"/>
      <c r="E173" s="55"/>
      <c r="F173" s="81"/>
      <c r="G173" s="57">
        <f>G148</f>
        <v>0</v>
      </c>
      <c r="H173" s="22"/>
      <c r="I173" s="22"/>
      <c r="J173" s="22"/>
      <c r="K173" s="22"/>
      <c r="L173" s="25">
        <v>21428.05</v>
      </c>
      <c r="M173" s="22"/>
    </row>
    <row r="174" spans="1:13" ht="18">
      <c r="A174" s="58" t="s">
        <v>41</v>
      </c>
      <c r="B174" s="58" t="s">
        <v>232</v>
      </c>
      <c r="C174" s="59"/>
      <c r="D174" s="59"/>
      <c r="E174" s="59"/>
      <c r="F174" s="82"/>
      <c r="G174" s="60">
        <f>G160</f>
        <v>0</v>
      </c>
      <c r="H174" s="22"/>
      <c r="I174" s="22"/>
      <c r="J174" s="22"/>
      <c r="K174" s="22"/>
      <c r="L174" s="25">
        <v>12316.8</v>
      </c>
      <c r="M174" s="22"/>
    </row>
    <row r="175" spans="1:13" ht="38.25" customHeight="1" thickBot="1">
      <c r="A175" s="142" t="s">
        <v>42</v>
      </c>
      <c r="B175" s="142"/>
      <c r="C175" s="143"/>
      <c r="D175" s="143"/>
      <c r="E175" s="143"/>
      <c r="F175" s="144"/>
      <c r="G175" s="145">
        <f>SUM(G169:G174)</f>
        <v>0</v>
      </c>
      <c r="H175" s="22"/>
      <c r="I175" s="22"/>
      <c r="J175" s="22"/>
      <c r="K175" s="22"/>
      <c r="L175" s="25">
        <v>168802.414</v>
      </c>
      <c r="M175" s="22"/>
    </row>
    <row r="176" spans="1:13" ht="24" customHeight="1" thickTop="1">
      <c r="A176" s="32"/>
      <c r="B176" s="32"/>
      <c r="C176" s="33"/>
      <c r="D176" s="33"/>
      <c r="E176" s="33"/>
      <c r="F176" s="118"/>
      <c r="G176" s="119"/>
      <c r="H176" s="120"/>
      <c r="I176" s="22"/>
      <c r="J176" s="22"/>
      <c r="K176" s="22"/>
      <c r="L176" s="22"/>
      <c r="M176" s="22"/>
    </row>
    <row r="177" spans="1:13" ht="28.5" customHeight="1">
      <c r="A177" s="34"/>
      <c r="E177" s="112"/>
      <c r="F177" s="111"/>
      <c r="G177" s="121"/>
      <c r="H177" s="122"/>
      <c r="L177" s="25">
        <v>213298.7303304</v>
      </c>
      <c r="M177" s="35" t="s">
        <v>88</v>
      </c>
    </row>
    <row r="178" spans="5:12" ht="15.75">
      <c r="E178" s="112"/>
      <c r="F178" s="111"/>
      <c r="G178" s="121"/>
      <c r="H178" s="122"/>
      <c r="L178" s="29">
        <v>4900</v>
      </c>
    </row>
    <row r="179" spans="5:12" ht="15.75">
      <c r="E179" s="112"/>
      <c r="F179" s="111"/>
      <c r="G179" s="121"/>
      <c r="H179" s="122"/>
      <c r="L179" s="113"/>
    </row>
    <row r="180" spans="5:12" ht="15.75">
      <c r="E180" s="112"/>
      <c r="F180" s="111"/>
      <c r="G180" s="121"/>
      <c r="H180" s="122"/>
      <c r="L180" s="113"/>
    </row>
    <row r="181" spans="5:12" ht="18.75" thickBot="1">
      <c r="E181" s="112"/>
      <c r="F181" s="111"/>
      <c r="G181" s="121"/>
      <c r="H181" s="123"/>
      <c r="L181" s="31">
        <v>218198.7303304</v>
      </c>
    </row>
    <row r="182" spans="6:12" ht="13.5" thickTop="1">
      <c r="F182" s="124"/>
      <c r="G182" s="125"/>
      <c r="H182" s="125"/>
      <c r="L182" s="36"/>
    </row>
  </sheetData>
  <sheetProtection selectLockedCells="1" selectUnlockedCells="1"/>
  <printOptions/>
  <pageMargins left="0.63" right="0.57" top="0.984251968503937" bottom="0.68" header="0.5118110236220472" footer="0.44"/>
  <pageSetup horizontalDpi="1200" verticalDpi="1200" orientation="landscape" paperSize="9" r:id="rId1"/>
  <headerFooter alignWithMargins="0">
    <oddFooter>&amp;C&amp;A&amp;RStran &amp;P</oddFooter>
  </headerFooter>
</worksheet>
</file>

<file path=xl/worksheets/sheet2.xml><?xml version="1.0" encoding="utf-8"?>
<worksheet xmlns="http://schemas.openxmlformats.org/spreadsheetml/2006/main" xmlns:r="http://schemas.openxmlformats.org/officeDocument/2006/relationships">
  <dimension ref="A1:G36"/>
  <sheetViews>
    <sheetView workbookViewId="0" topLeftCell="A1">
      <selection activeCell="H17" sqref="H17"/>
    </sheetView>
  </sheetViews>
  <sheetFormatPr defaultColWidth="9.140625" defaultRowHeight="12.75"/>
  <cols>
    <col min="1" max="1" width="8.421875" style="0" customWidth="1"/>
    <col min="2" max="2" width="34.28125" style="0" customWidth="1"/>
    <col min="3" max="3" width="6.8515625" style="0" customWidth="1"/>
    <col min="4" max="4" width="7.140625" style="0" customWidth="1"/>
    <col min="5" max="5" width="16.421875" style="0" customWidth="1"/>
    <col min="6" max="6" width="18.00390625" style="0" customWidth="1"/>
  </cols>
  <sheetData>
    <row r="1" spans="1:6" ht="18">
      <c r="A1" s="20" t="s">
        <v>99</v>
      </c>
      <c r="B1" s="5"/>
      <c r="C1" s="5"/>
      <c r="D1" s="8"/>
      <c r="E1" s="10"/>
      <c r="F1" s="6"/>
    </row>
    <row r="2" spans="1:6" ht="18">
      <c r="A2" s="20"/>
      <c r="B2" s="5"/>
      <c r="C2" s="5"/>
      <c r="D2" s="8"/>
      <c r="E2" s="10"/>
      <c r="F2" s="6"/>
    </row>
    <row r="3" spans="1:6" ht="18">
      <c r="A3" s="23" t="s">
        <v>97</v>
      </c>
      <c r="B3" s="5"/>
      <c r="C3" s="5"/>
      <c r="D3" s="8"/>
      <c r="E3" s="10"/>
      <c r="F3" s="166" t="s">
        <v>283</v>
      </c>
    </row>
    <row r="5" ht="12.75">
      <c r="A5" t="s">
        <v>275</v>
      </c>
    </row>
    <row r="6" spans="1:7" ht="12.75">
      <c r="A6" s="127"/>
      <c r="B6" s="127"/>
      <c r="C6" s="128"/>
      <c r="D6" s="128"/>
      <c r="E6" s="129"/>
      <c r="F6" s="129"/>
      <c r="G6" s="127"/>
    </row>
    <row r="7" spans="1:7" ht="12.75">
      <c r="A7" s="140" t="s">
        <v>49</v>
      </c>
      <c r="B7" s="140" t="s">
        <v>51</v>
      </c>
      <c r="C7" s="140" t="s">
        <v>82</v>
      </c>
      <c r="D7" s="140" t="s">
        <v>50</v>
      </c>
      <c r="E7" s="141" t="s">
        <v>53</v>
      </c>
      <c r="F7" s="141" t="s">
        <v>234</v>
      </c>
      <c r="G7" s="127"/>
    </row>
    <row r="8" spans="1:7" ht="12.75">
      <c r="A8" s="130"/>
      <c r="B8" s="131" t="s">
        <v>237</v>
      </c>
      <c r="C8" s="130" t="s">
        <v>236</v>
      </c>
      <c r="D8" s="130"/>
      <c r="E8" s="132"/>
      <c r="F8" s="133"/>
      <c r="G8" s="127"/>
    </row>
    <row r="9" spans="1:7" ht="12.75">
      <c r="A9" s="130" t="s">
        <v>235</v>
      </c>
      <c r="B9" s="134" t="s">
        <v>238</v>
      </c>
      <c r="C9" s="130" t="s">
        <v>236</v>
      </c>
      <c r="D9" s="130"/>
      <c r="E9" s="132"/>
      <c r="F9" s="133"/>
      <c r="G9" s="127"/>
    </row>
    <row r="10" spans="1:7" ht="12.75">
      <c r="A10" s="130" t="s">
        <v>239</v>
      </c>
      <c r="B10" s="131" t="s">
        <v>240</v>
      </c>
      <c r="C10" s="130" t="s">
        <v>241</v>
      </c>
      <c r="D10" s="130">
        <v>1</v>
      </c>
      <c r="E10" s="132">
        <v>0</v>
      </c>
      <c r="F10" s="135">
        <f>D10*E10</f>
        <v>0</v>
      </c>
      <c r="G10" s="127"/>
    </row>
    <row r="11" spans="1:7" ht="63" customHeight="1">
      <c r="A11" s="130" t="s">
        <v>242</v>
      </c>
      <c r="B11" s="136" t="s">
        <v>276</v>
      </c>
      <c r="C11" s="130" t="s">
        <v>243</v>
      </c>
      <c r="D11" s="130">
        <v>1</v>
      </c>
      <c r="E11" s="132">
        <v>0</v>
      </c>
      <c r="F11" s="135">
        <f>D11*E11</f>
        <v>0</v>
      </c>
      <c r="G11" s="127"/>
    </row>
    <row r="12" spans="1:7" ht="12.75">
      <c r="A12" s="130" t="s">
        <v>244</v>
      </c>
      <c r="B12" s="134" t="s">
        <v>245</v>
      </c>
      <c r="C12" s="130" t="s">
        <v>236</v>
      </c>
      <c r="D12" s="130"/>
      <c r="E12" s="132"/>
      <c r="F12" s="135"/>
      <c r="G12" s="127"/>
    </row>
    <row r="13" spans="1:7" ht="96" customHeight="1">
      <c r="A13" s="130" t="s">
        <v>239</v>
      </c>
      <c r="B13" s="136" t="s">
        <v>277</v>
      </c>
      <c r="C13" s="130" t="s">
        <v>243</v>
      </c>
      <c r="D13" s="130">
        <v>380</v>
      </c>
      <c r="E13" s="132">
        <v>0</v>
      </c>
      <c r="F13" s="135">
        <f aca="true" t="shared" si="0" ref="F13:F18">D13*E13</f>
        <v>0</v>
      </c>
      <c r="G13" s="127"/>
    </row>
    <row r="14" spans="1:7" ht="30.75" customHeight="1">
      <c r="A14" s="130" t="s">
        <v>242</v>
      </c>
      <c r="B14" s="136" t="s">
        <v>246</v>
      </c>
      <c r="C14" s="130" t="s">
        <v>247</v>
      </c>
      <c r="D14" s="130">
        <v>240</v>
      </c>
      <c r="E14" s="132">
        <v>0</v>
      </c>
      <c r="F14" s="135">
        <f t="shared" si="0"/>
        <v>0</v>
      </c>
      <c r="G14" s="127"/>
    </row>
    <row r="15" spans="1:7" ht="36.75" customHeight="1">
      <c r="A15" s="130" t="s">
        <v>248</v>
      </c>
      <c r="B15" s="136" t="s">
        <v>249</v>
      </c>
      <c r="C15" s="130" t="s">
        <v>247</v>
      </c>
      <c r="D15" s="130">
        <v>240</v>
      </c>
      <c r="E15" s="132">
        <v>0</v>
      </c>
      <c r="F15" s="135">
        <f t="shared" si="0"/>
        <v>0</v>
      </c>
      <c r="G15" s="127"/>
    </row>
    <row r="16" spans="1:7" ht="36.75" customHeight="1">
      <c r="A16" s="130" t="s">
        <v>250</v>
      </c>
      <c r="B16" s="136" t="s">
        <v>251</v>
      </c>
      <c r="C16" s="130" t="s">
        <v>243</v>
      </c>
      <c r="D16" s="130">
        <v>490</v>
      </c>
      <c r="E16" s="132">
        <v>0</v>
      </c>
      <c r="F16" s="135">
        <f t="shared" si="0"/>
        <v>0</v>
      </c>
      <c r="G16" s="127"/>
    </row>
    <row r="17" spans="1:7" ht="36.75" customHeight="1">
      <c r="A17" s="130" t="s">
        <v>252</v>
      </c>
      <c r="B17" s="136" t="s">
        <v>278</v>
      </c>
      <c r="C17" s="130" t="s">
        <v>243</v>
      </c>
      <c r="D17" s="130">
        <v>161</v>
      </c>
      <c r="E17" s="132">
        <v>0</v>
      </c>
      <c r="F17" s="135">
        <f t="shared" si="0"/>
        <v>0</v>
      </c>
      <c r="G17" s="127"/>
    </row>
    <row r="18" spans="1:7" ht="18.75" customHeight="1">
      <c r="A18" s="130">
        <v>6</v>
      </c>
      <c r="B18" s="136" t="s">
        <v>253</v>
      </c>
      <c r="C18" s="130" t="s">
        <v>254</v>
      </c>
      <c r="D18" s="130">
        <v>10</v>
      </c>
      <c r="E18" s="132">
        <v>0</v>
      </c>
      <c r="F18" s="135">
        <f t="shared" si="0"/>
        <v>0</v>
      </c>
      <c r="G18" s="127"/>
    </row>
    <row r="19" spans="1:7" ht="18" customHeight="1">
      <c r="A19" s="130" t="s">
        <v>255</v>
      </c>
      <c r="B19" s="137" t="s">
        <v>256</v>
      </c>
      <c r="C19" s="130" t="s">
        <v>236</v>
      </c>
      <c r="D19" s="130"/>
      <c r="E19" s="132"/>
      <c r="F19" s="135"/>
      <c r="G19" s="127"/>
    </row>
    <row r="20" spans="1:7" ht="40.5" customHeight="1">
      <c r="A20" s="130" t="s">
        <v>239</v>
      </c>
      <c r="B20" s="136" t="s">
        <v>257</v>
      </c>
      <c r="C20" s="130" t="s">
        <v>243</v>
      </c>
      <c r="D20" s="130">
        <v>18.4</v>
      </c>
      <c r="E20" s="132">
        <v>0</v>
      </c>
      <c r="F20" s="135">
        <f>D20*E20</f>
        <v>0</v>
      </c>
      <c r="G20" s="127"/>
    </row>
    <row r="21" spans="1:7" ht="43.5" customHeight="1">
      <c r="A21" s="130" t="s">
        <v>242</v>
      </c>
      <c r="B21" s="136" t="s">
        <v>258</v>
      </c>
      <c r="C21" s="130" t="s">
        <v>243</v>
      </c>
      <c r="D21" s="130">
        <v>57.5</v>
      </c>
      <c r="E21" s="132">
        <v>0</v>
      </c>
      <c r="F21" s="135">
        <f>D21*E21</f>
        <v>0</v>
      </c>
      <c r="G21" s="127"/>
    </row>
    <row r="22" spans="1:7" ht="38.25" customHeight="1">
      <c r="A22" s="130" t="s">
        <v>248</v>
      </c>
      <c r="B22" s="136" t="s">
        <v>259</v>
      </c>
      <c r="C22" s="130" t="s">
        <v>243</v>
      </c>
      <c r="D22" s="130">
        <v>63.25</v>
      </c>
      <c r="E22" s="132">
        <v>0</v>
      </c>
      <c r="F22" s="135">
        <f>D22*E22</f>
        <v>0</v>
      </c>
      <c r="G22" s="127"/>
    </row>
    <row r="23" spans="1:7" ht="31.5" customHeight="1">
      <c r="A23" s="130" t="s">
        <v>250</v>
      </c>
      <c r="B23" s="136" t="s">
        <v>260</v>
      </c>
      <c r="C23" s="130" t="s">
        <v>261</v>
      </c>
      <c r="D23" s="130">
        <v>5831</v>
      </c>
      <c r="E23" s="132">
        <v>0</v>
      </c>
      <c r="F23" s="135">
        <f>D23*E23</f>
        <v>0</v>
      </c>
      <c r="G23" s="127"/>
    </row>
    <row r="24" spans="1:7" ht="41.25" customHeight="1">
      <c r="A24" s="130" t="s">
        <v>252</v>
      </c>
      <c r="B24" s="136" t="s">
        <v>262</v>
      </c>
      <c r="C24" s="130" t="s">
        <v>261</v>
      </c>
      <c r="D24" s="130">
        <v>5784</v>
      </c>
      <c r="E24" s="132">
        <v>0</v>
      </c>
      <c r="F24" s="135">
        <f>D24*E24</f>
        <v>0</v>
      </c>
      <c r="G24" s="127"/>
    </row>
    <row r="25" spans="1:7" ht="18.75" customHeight="1">
      <c r="A25" s="130" t="s">
        <v>263</v>
      </c>
      <c r="B25" s="137" t="s">
        <v>264</v>
      </c>
      <c r="C25" s="130" t="s">
        <v>236</v>
      </c>
      <c r="D25" s="130"/>
      <c r="E25" s="132"/>
      <c r="F25" s="135"/>
      <c r="G25" s="127"/>
    </row>
    <row r="26" spans="1:7" ht="42" customHeight="1">
      <c r="A26" s="130" t="s">
        <v>239</v>
      </c>
      <c r="B26" s="136" t="s">
        <v>265</v>
      </c>
      <c r="C26" s="130" t="s">
        <v>241</v>
      </c>
      <c r="D26" s="130">
        <v>180</v>
      </c>
      <c r="E26" s="132">
        <v>0</v>
      </c>
      <c r="F26" s="135">
        <f>D26*E26</f>
        <v>0</v>
      </c>
      <c r="G26" s="127"/>
    </row>
    <row r="27" spans="1:7" ht="146.25" customHeight="1">
      <c r="A27" s="130" t="s">
        <v>242</v>
      </c>
      <c r="B27" s="136" t="s">
        <v>279</v>
      </c>
      <c r="C27" s="130" t="s">
        <v>247</v>
      </c>
      <c r="D27" s="130">
        <v>305</v>
      </c>
      <c r="E27" s="132">
        <v>0</v>
      </c>
      <c r="F27" s="135">
        <f>D27*E27</f>
        <v>0</v>
      </c>
      <c r="G27" s="127"/>
    </row>
    <row r="28" spans="1:7" ht="12.75">
      <c r="A28" s="130" t="s">
        <v>266</v>
      </c>
      <c r="B28" s="137" t="s">
        <v>267</v>
      </c>
      <c r="C28" s="130" t="s">
        <v>236</v>
      </c>
      <c r="D28" s="130"/>
      <c r="E28" s="132"/>
      <c r="F28" s="135"/>
      <c r="G28" s="127"/>
    </row>
    <row r="29" spans="1:7" ht="60.75" customHeight="1">
      <c r="A29" s="130" t="s">
        <v>239</v>
      </c>
      <c r="B29" s="136" t="s">
        <v>268</v>
      </c>
      <c r="C29" s="130" t="s">
        <v>247</v>
      </c>
      <c r="D29" s="130">
        <v>94</v>
      </c>
      <c r="E29" s="132">
        <v>0</v>
      </c>
      <c r="F29" s="135">
        <f>D29*E29</f>
        <v>0</v>
      </c>
      <c r="G29" s="127"/>
    </row>
    <row r="30" spans="1:7" ht="51.75" customHeight="1">
      <c r="A30" s="130" t="s">
        <v>242</v>
      </c>
      <c r="B30" s="136" t="s">
        <v>269</v>
      </c>
      <c r="C30" s="130" t="s">
        <v>247</v>
      </c>
      <c r="D30" s="130">
        <v>414</v>
      </c>
      <c r="E30" s="132">
        <v>0</v>
      </c>
      <c r="F30" s="135">
        <f>D30*E30</f>
        <v>0</v>
      </c>
      <c r="G30" s="127"/>
    </row>
    <row r="31" spans="1:7" ht="29.25" customHeight="1">
      <c r="A31" s="130" t="s">
        <v>248</v>
      </c>
      <c r="B31" s="136" t="s">
        <v>270</v>
      </c>
      <c r="C31" s="130" t="s">
        <v>247</v>
      </c>
      <c r="D31" s="130">
        <v>150</v>
      </c>
      <c r="E31" s="132">
        <v>0</v>
      </c>
      <c r="F31" s="135">
        <f>D31*E31</f>
        <v>0</v>
      </c>
      <c r="G31" s="127"/>
    </row>
    <row r="32" spans="1:7" ht="19.5" customHeight="1">
      <c r="A32" s="130" t="s">
        <v>271</v>
      </c>
      <c r="B32" s="137" t="s">
        <v>272</v>
      </c>
      <c r="C32" s="130" t="s">
        <v>236</v>
      </c>
      <c r="D32" s="130"/>
      <c r="E32" s="132"/>
      <c r="F32" s="135"/>
      <c r="G32" s="127"/>
    </row>
    <row r="33" spans="1:7" ht="75.75" customHeight="1">
      <c r="A33" s="130" t="s">
        <v>239</v>
      </c>
      <c r="B33" s="136" t="s">
        <v>273</v>
      </c>
      <c r="C33" s="130" t="s">
        <v>274</v>
      </c>
      <c r="D33" s="130">
        <v>80</v>
      </c>
      <c r="E33" s="132">
        <v>0</v>
      </c>
      <c r="F33" s="135">
        <f>D33*E33</f>
        <v>0</v>
      </c>
      <c r="G33" s="127"/>
    </row>
    <row r="34" spans="1:7" ht="12.75">
      <c r="A34" s="138" t="s">
        <v>236</v>
      </c>
      <c r="B34" s="138" t="s">
        <v>236</v>
      </c>
      <c r="C34" s="138" t="s">
        <v>236</v>
      </c>
      <c r="D34" s="138" t="s">
        <v>236</v>
      </c>
      <c r="E34" s="139" t="s">
        <v>236</v>
      </c>
      <c r="F34" s="139" t="s">
        <v>236</v>
      </c>
      <c r="G34" s="127"/>
    </row>
    <row r="35" spans="1:7" ht="12.75">
      <c r="A35" s="127"/>
      <c r="B35" s="127"/>
      <c r="C35" s="128"/>
      <c r="D35" s="128"/>
      <c r="E35" s="129"/>
      <c r="F35" s="129"/>
      <c r="G35" s="127"/>
    </row>
    <row r="36" spans="1:6" ht="24" customHeight="1" thickBot="1">
      <c r="A36" s="142"/>
      <c r="B36" s="142" t="s">
        <v>45</v>
      </c>
      <c r="C36" s="143"/>
      <c r="D36" s="143"/>
      <c r="E36" s="144"/>
      <c r="F36" s="145">
        <f>SUM(F10:F35)</f>
        <v>0</v>
      </c>
    </row>
    <row r="37" ht="13.5" thickTop="1"/>
  </sheetData>
  <sheetProtection selectLockedCells="1" selectUnlockedCells="1"/>
  <printOptions/>
  <pageMargins left="0.85" right="0.75" top="1" bottom="1" header="0" footer="0.38"/>
  <pageSetup horizontalDpi="600" verticalDpi="600" orientation="portrait" paperSize="9" r:id="rId1"/>
  <headerFooter alignWithMargins="0">
    <oddFooter>&amp;C&amp;A&amp;RStran &amp;P</oddFooter>
  </headerFooter>
</worksheet>
</file>

<file path=xl/worksheets/sheet3.xml><?xml version="1.0" encoding="utf-8"?>
<worksheet xmlns="http://schemas.openxmlformats.org/spreadsheetml/2006/main" xmlns:r="http://schemas.openxmlformats.org/officeDocument/2006/relationships">
  <dimension ref="A1:I59"/>
  <sheetViews>
    <sheetView zoomScalePageLayoutView="0" workbookViewId="0" topLeftCell="A1">
      <selection activeCell="I11" sqref="I11"/>
    </sheetView>
  </sheetViews>
  <sheetFormatPr defaultColWidth="9.140625" defaultRowHeight="12.75"/>
  <cols>
    <col min="1" max="1" width="7.421875" style="0" customWidth="1"/>
    <col min="2" max="2" width="36.28125" style="0" customWidth="1"/>
    <col min="3" max="3" width="6.421875" style="0" customWidth="1"/>
    <col min="4" max="4" width="7.421875" style="0" customWidth="1"/>
    <col min="5" max="5" width="12.7109375" style="0" customWidth="1"/>
    <col min="6" max="6" width="16.421875" style="0" customWidth="1"/>
  </cols>
  <sheetData>
    <row r="1" ht="15">
      <c r="A1" s="20" t="s">
        <v>99</v>
      </c>
    </row>
    <row r="2" ht="15">
      <c r="A2" s="20"/>
    </row>
    <row r="3" spans="1:6" ht="18">
      <c r="A3" s="23" t="s">
        <v>97</v>
      </c>
      <c r="F3" s="166" t="s">
        <v>284</v>
      </c>
    </row>
    <row r="4" spans="1:6" ht="15" customHeight="1">
      <c r="A4" s="23"/>
      <c r="F4" s="71"/>
    </row>
    <row r="5" spans="1:6" ht="16.5" customHeight="1">
      <c r="A5" t="s">
        <v>33</v>
      </c>
      <c r="F5" s="71"/>
    </row>
    <row r="7" spans="1:6" ht="14.25" customHeight="1">
      <c r="A7" s="114"/>
      <c r="B7" s="146" t="s">
        <v>34</v>
      </c>
      <c r="C7" s="147"/>
      <c r="D7" s="147"/>
      <c r="E7" s="148"/>
      <c r="F7" s="148"/>
    </row>
    <row r="8" spans="1:6" ht="14.25" customHeight="1">
      <c r="A8" s="114"/>
      <c r="B8" s="146"/>
      <c r="C8" s="147"/>
      <c r="D8" s="147"/>
      <c r="E8" s="148"/>
      <c r="F8" s="148"/>
    </row>
    <row r="9" spans="1:6" ht="12.75">
      <c r="A9" s="140" t="s">
        <v>49</v>
      </c>
      <c r="B9" s="140" t="s">
        <v>51</v>
      </c>
      <c r="C9" s="140" t="s">
        <v>82</v>
      </c>
      <c r="D9" s="140" t="s">
        <v>50</v>
      </c>
      <c r="E9" s="141" t="s">
        <v>53</v>
      </c>
      <c r="F9" s="141" t="s">
        <v>234</v>
      </c>
    </row>
    <row r="10" spans="1:6" ht="48.75" customHeight="1">
      <c r="A10" s="114">
        <v>1</v>
      </c>
      <c r="B10" s="115" t="s">
        <v>280</v>
      </c>
      <c r="C10" s="147" t="s">
        <v>243</v>
      </c>
      <c r="D10" s="147">
        <f>112*1*1.2*0.4</f>
        <v>53.760000000000005</v>
      </c>
      <c r="E10" s="149">
        <v>0</v>
      </c>
      <c r="F10" s="149">
        <f aca="true" t="shared" si="0" ref="F10:F26">+D10*E10</f>
        <v>0</v>
      </c>
    </row>
    <row r="11" spans="1:6" ht="48.75" customHeight="1">
      <c r="A11" s="114">
        <v>2</v>
      </c>
      <c r="B11" s="115" t="s">
        <v>0</v>
      </c>
      <c r="C11" s="147" t="s">
        <v>243</v>
      </c>
      <c r="D11" s="147">
        <f>4*0.4*1.2</f>
        <v>1.92</v>
      </c>
      <c r="E11" s="148">
        <v>0</v>
      </c>
      <c r="F11" s="148">
        <f t="shared" si="0"/>
        <v>0</v>
      </c>
    </row>
    <row r="12" spans="1:6" ht="51" customHeight="1">
      <c r="A12" s="114">
        <v>3</v>
      </c>
      <c r="B12" s="115" t="s">
        <v>1</v>
      </c>
      <c r="C12" s="147" t="s">
        <v>243</v>
      </c>
      <c r="D12" s="147">
        <f>2*0.4*1.2</f>
        <v>0.96</v>
      </c>
      <c r="E12" s="148">
        <v>0</v>
      </c>
      <c r="F12" s="148">
        <f t="shared" si="0"/>
        <v>0</v>
      </c>
    </row>
    <row r="13" spans="1:6" ht="50.25" customHeight="1">
      <c r="A13" s="114">
        <v>4</v>
      </c>
      <c r="B13" s="115" t="s">
        <v>2</v>
      </c>
      <c r="C13" s="147" t="s">
        <v>274</v>
      </c>
      <c r="D13" s="147">
        <v>112</v>
      </c>
      <c r="E13" s="148">
        <v>0</v>
      </c>
      <c r="F13" s="148">
        <f t="shared" si="0"/>
        <v>0</v>
      </c>
    </row>
    <row r="14" spans="1:6" ht="36.75" customHeight="1">
      <c r="A14" s="114">
        <v>5</v>
      </c>
      <c r="B14" s="115" t="s">
        <v>3</v>
      </c>
      <c r="C14" s="147" t="s">
        <v>243</v>
      </c>
      <c r="D14" s="147">
        <f>+(D11+D12)/2</f>
        <v>1.44</v>
      </c>
      <c r="E14" s="148">
        <v>0</v>
      </c>
      <c r="F14" s="148">
        <f t="shared" si="0"/>
        <v>0</v>
      </c>
    </row>
    <row r="15" spans="1:6" ht="36" customHeight="1">
      <c r="A15" s="114">
        <v>6</v>
      </c>
      <c r="B15" s="115" t="s">
        <v>4</v>
      </c>
      <c r="C15" s="147" t="s">
        <v>243</v>
      </c>
      <c r="D15" s="147">
        <f>+D10+D11+D12-D14-D16-D17</f>
        <v>42.44800000000001</v>
      </c>
      <c r="E15" s="148">
        <v>0</v>
      </c>
      <c r="F15" s="148">
        <f t="shared" si="0"/>
        <v>0</v>
      </c>
    </row>
    <row r="16" spans="1:6" ht="38.25" customHeight="1">
      <c r="A16" s="114">
        <v>7</v>
      </c>
      <c r="B16" s="115" t="s">
        <v>5</v>
      </c>
      <c r="C16" s="147" t="s">
        <v>243</v>
      </c>
      <c r="D16" s="147">
        <f>D10*0.2</f>
        <v>10.752000000000002</v>
      </c>
      <c r="E16" s="148">
        <v>0</v>
      </c>
      <c r="F16" s="148">
        <f t="shared" si="0"/>
        <v>0</v>
      </c>
    </row>
    <row r="17" spans="1:6" ht="35.25" customHeight="1">
      <c r="A17" s="114">
        <v>8</v>
      </c>
      <c r="B17" s="115" t="s">
        <v>6</v>
      </c>
      <c r="C17" s="147" t="s">
        <v>243</v>
      </c>
      <c r="D17" s="147">
        <v>2</v>
      </c>
      <c r="E17" s="148">
        <v>0</v>
      </c>
      <c r="F17" s="148">
        <f t="shared" si="0"/>
        <v>0</v>
      </c>
    </row>
    <row r="18" spans="1:6" ht="24" customHeight="1">
      <c r="A18" s="114">
        <v>9</v>
      </c>
      <c r="B18" s="115" t="s">
        <v>7</v>
      </c>
      <c r="C18" s="147" t="s">
        <v>243</v>
      </c>
      <c r="D18" s="147">
        <f>+(D10+D11+D12)*0.25</f>
        <v>14.160000000000002</v>
      </c>
      <c r="E18" s="148">
        <v>0</v>
      </c>
      <c r="F18" s="148">
        <f t="shared" si="0"/>
        <v>0</v>
      </c>
    </row>
    <row r="19" spans="1:6" ht="49.5" customHeight="1">
      <c r="A19" s="114">
        <v>10</v>
      </c>
      <c r="B19" s="115" t="s">
        <v>8</v>
      </c>
      <c r="C19" s="147" t="s">
        <v>241</v>
      </c>
      <c r="D19" s="147">
        <v>5</v>
      </c>
      <c r="E19" s="148">
        <v>0</v>
      </c>
      <c r="F19" s="148">
        <f t="shared" si="0"/>
        <v>0</v>
      </c>
    </row>
    <row r="20" spans="1:6" ht="36" customHeight="1">
      <c r="A20" s="114">
        <v>11</v>
      </c>
      <c r="B20" s="115" t="s">
        <v>9</v>
      </c>
      <c r="C20" s="147" t="s">
        <v>241</v>
      </c>
      <c r="D20" s="147">
        <v>5</v>
      </c>
      <c r="E20" s="148">
        <v>0</v>
      </c>
      <c r="F20" s="148">
        <f t="shared" si="0"/>
        <v>0</v>
      </c>
    </row>
    <row r="21" spans="1:6" ht="18.75" customHeight="1">
      <c r="A21" s="114">
        <v>12</v>
      </c>
      <c r="B21" s="115" t="s">
        <v>10</v>
      </c>
      <c r="C21" s="147" t="s">
        <v>247</v>
      </c>
      <c r="D21" s="147">
        <v>2</v>
      </c>
      <c r="E21" s="148">
        <v>0</v>
      </c>
      <c r="F21" s="148">
        <f t="shared" si="0"/>
        <v>0</v>
      </c>
    </row>
    <row r="22" spans="1:6" ht="18.75" customHeight="1">
      <c r="A22" s="114">
        <v>13</v>
      </c>
      <c r="B22" s="115" t="s">
        <v>11</v>
      </c>
      <c r="C22" s="147" t="s">
        <v>247</v>
      </c>
      <c r="D22" s="147">
        <v>2</v>
      </c>
      <c r="E22" s="148">
        <v>0</v>
      </c>
      <c r="F22" s="148">
        <f t="shared" si="0"/>
        <v>0</v>
      </c>
    </row>
    <row r="23" spans="1:6" ht="19.5" customHeight="1">
      <c r="A23" s="114">
        <v>14</v>
      </c>
      <c r="B23" s="115" t="s">
        <v>12</v>
      </c>
      <c r="C23" s="147" t="s">
        <v>274</v>
      </c>
      <c r="D23" s="147">
        <v>112</v>
      </c>
      <c r="E23" s="148">
        <v>0</v>
      </c>
      <c r="F23" s="148">
        <f t="shared" si="0"/>
        <v>0</v>
      </c>
    </row>
    <row r="24" spans="1:6" ht="21" customHeight="1">
      <c r="A24" s="114">
        <v>15</v>
      </c>
      <c r="B24" s="115" t="s">
        <v>13</v>
      </c>
      <c r="C24" s="147" t="s">
        <v>241</v>
      </c>
      <c r="D24" s="147">
        <v>1</v>
      </c>
      <c r="E24" s="148">
        <v>0</v>
      </c>
      <c r="F24" s="148">
        <f t="shared" si="0"/>
        <v>0</v>
      </c>
    </row>
    <row r="25" spans="1:6" ht="19.5" customHeight="1">
      <c r="A25" s="114">
        <v>16</v>
      </c>
      <c r="B25" s="115" t="s">
        <v>14</v>
      </c>
      <c r="C25" s="147" t="s">
        <v>241</v>
      </c>
      <c r="D25" s="147">
        <v>1</v>
      </c>
      <c r="E25" s="148">
        <v>0</v>
      </c>
      <c r="F25" s="148">
        <f t="shared" si="0"/>
        <v>0</v>
      </c>
    </row>
    <row r="26" spans="1:6" ht="20.25" customHeight="1">
      <c r="A26" s="114">
        <v>17</v>
      </c>
      <c r="B26" s="115" t="s">
        <v>15</v>
      </c>
      <c r="C26" s="147" t="s">
        <v>241</v>
      </c>
      <c r="D26" s="147">
        <v>1</v>
      </c>
      <c r="E26" s="148">
        <v>0</v>
      </c>
      <c r="F26" s="148">
        <f t="shared" si="0"/>
        <v>0</v>
      </c>
    </row>
    <row r="27" spans="1:6" ht="18.75" customHeight="1">
      <c r="A27" s="114">
        <v>18</v>
      </c>
      <c r="B27" s="115" t="s">
        <v>16</v>
      </c>
      <c r="C27" s="147" t="s">
        <v>92</v>
      </c>
      <c r="D27" s="147"/>
      <c r="E27" s="148"/>
      <c r="F27" s="148">
        <v>0</v>
      </c>
    </row>
    <row r="28" spans="1:6" ht="33" customHeight="1">
      <c r="A28" s="114">
        <v>19</v>
      </c>
      <c r="B28" s="115" t="s">
        <v>17</v>
      </c>
      <c r="C28" s="147" t="s">
        <v>254</v>
      </c>
      <c r="D28" s="147">
        <v>2</v>
      </c>
      <c r="E28" s="148">
        <v>0</v>
      </c>
      <c r="F28" s="148">
        <f>+D28*E28</f>
        <v>0</v>
      </c>
    </row>
    <row r="29" spans="1:6" ht="21" customHeight="1">
      <c r="A29" s="114">
        <v>20</v>
      </c>
      <c r="B29" s="115" t="s">
        <v>18</v>
      </c>
      <c r="C29" s="147" t="s">
        <v>241</v>
      </c>
      <c r="D29" s="147">
        <v>1</v>
      </c>
      <c r="E29" s="148">
        <v>0</v>
      </c>
      <c r="F29" s="148">
        <f>+D29*E29</f>
        <v>0</v>
      </c>
    </row>
    <row r="30" spans="1:6" ht="12.75">
      <c r="A30" s="114"/>
      <c r="B30" s="115"/>
      <c r="C30" s="147"/>
      <c r="D30" s="147"/>
      <c r="E30" s="148"/>
      <c r="F30" s="148"/>
    </row>
    <row r="31" spans="1:6" ht="20.25" customHeight="1">
      <c r="A31" s="150"/>
      <c r="B31" s="156" t="s">
        <v>35</v>
      </c>
      <c r="C31" s="151"/>
      <c r="D31" s="151"/>
      <c r="E31" s="152"/>
      <c r="F31" s="155">
        <f>SUM(F10:F30)</f>
        <v>0</v>
      </c>
    </row>
    <row r="34" spans="1:6" ht="12.75">
      <c r="A34" s="114"/>
      <c r="B34" s="146" t="s">
        <v>19</v>
      </c>
      <c r="C34" s="147"/>
      <c r="D34" s="147"/>
      <c r="E34" s="148"/>
      <c r="F34" s="148"/>
    </row>
    <row r="35" spans="1:6" ht="12.75">
      <c r="A35" s="140" t="s">
        <v>49</v>
      </c>
      <c r="B35" s="140" t="s">
        <v>51</v>
      </c>
      <c r="C35" s="140" t="s">
        <v>82</v>
      </c>
      <c r="D35" s="140" t="s">
        <v>50</v>
      </c>
      <c r="E35" s="141" t="s">
        <v>53</v>
      </c>
      <c r="F35" s="141" t="s">
        <v>234</v>
      </c>
    </row>
    <row r="36" spans="1:6" ht="25.5">
      <c r="A36" s="114">
        <v>1</v>
      </c>
      <c r="B36" s="115" t="s">
        <v>20</v>
      </c>
      <c r="C36" s="147" t="s">
        <v>274</v>
      </c>
      <c r="D36" s="147">
        <v>112</v>
      </c>
      <c r="E36" s="148">
        <v>0</v>
      </c>
      <c r="F36" s="148">
        <f>+E36*D36</f>
        <v>0</v>
      </c>
    </row>
    <row r="37" spans="1:6" ht="38.25">
      <c r="A37" s="114">
        <v>2</v>
      </c>
      <c r="B37" s="115" t="s">
        <v>21</v>
      </c>
      <c r="C37" s="147" t="s">
        <v>22</v>
      </c>
      <c r="D37" s="147">
        <v>10</v>
      </c>
      <c r="E37" s="148">
        <v>0</v>
      </c>
      <c r="F37" s="148">
        <f aca="true" t="shared" si="1" ref="F37:F46">+D37*E37</f>
        <v>0</v>
      </c>
    </row>
    <row r="38" spans="1:6" ht="25.5">
      <c r="A38" s="114">
        <v>3</v>
      </c>
      <c r="B38" s="153" t="s">
        <v>23</v>
      </c>
      <c r="C38" s="147" t="s">
        <v>274</v>
      </c>
      <c r="D38" s="147">
        <v>10</v>
      </c>
      <c r="E38" s="148">
        <v>0</v>
      </c>
      <c r="F38" s="148">
        <f t="shared" si="1"/>
        <v>0</v>
      </c>
    </row>
    <row r="39" spans="1:6" ht="38.25">
      <c r="A39" s="114">
        <v>4</v>
      </c>
      <c r="B39" s="153" t="s">
        <v>24</v>
      </c>
      <c r="C39" s="147" t="s">
        <v>25</v>
      </c>
      <c r="D39" s="147">
        <v>1</v>
      </c>
      <c r="E39" s="148">
        <v>0</v>
      </c>
      <c r="F39" s="148">
        <f t="shared" si="1"/>
        <v>0</v>
      </c>
    </row>
    <row r="40" spans="1:6" ht="63.75">
      <c r="A40" s="114">
        <v>5</v>
      </c>
      <c r="B40" s="115" t="s">
        <v>26</v>
      </c>
      <c r="C40" s="147" t="s">
        <v>241</v>
      </c>
      <c r="D40" s="147">
        <v>5</v>
      </c>
      <c r="E40" s="148">
        <v>0</v>
      </c>
      <c r="F40" s="148">
        <f t="shared" si="1"/>
        <v>0</v>
      </c>
    </row>
    <row r="41" spans="1:6" ht="12.75">
      <c r="A41" s="114">
        <v>6</v>
      </c>
      <c r="B41" s="115" t="s">
        <v>27</v>
      </c>
      <c r="C41" s="147" t="s">
        <v>274</v>
      </c>
      <c r="D41" s="147">
        <v>112</v>
      </c>
      <c r="E41" s="148">
        <v>0</v>
      </c>
      <c r="F41" s="148">
        <f t="shared" si="1"/>
        <v>0</v>
      </c>
    </row>
    <row r="42" spans="1:6" ht="12.75">
      <c r="A42" s="114">
        <v>7</v>
      </c>
      <c r="B42" s="115" t="s">
        <v>28</v>
      </c>
      <c r="C42" s="147" t="s">
        <v>274</v>
      </c>
      <c r="D42" s="147">
        <v>112</v>
      </c>
      <c r="E42" s="148">
        <v>0</v>
      </c>
      <c r="F42" s="148">
        <f t="shared" si="1"/>
        <v>0</v>
      </c>
    </row>
    <row r="43" spans="1:6" ht="25.5">
      <c r="A43" s="114">
        <v>8</v>
      </c>
      <c r="B43" s="115" t="s">
        <v>29</v>
      </c>
      <c r="C43" s="147" t="s">
        <v>274</v>
      </c>
      <c r="D43" s="147">
        <v>112</v>
      </c>
      <c r="E43" s="148">
        <v>0</v>
      </c>
      <c r="F43" s="148">
        <f t="shared" si="1"/>
        <v>0</v>
      </c>
    </row>
    <row r="44" spans="1:6" ht="12.75">
      <c r="A44" s="114">
        <v>9</v>
      </c>
      <c r="B44" s="115" t="s">
        <v>30</v>
      </c>
      <c r="C44" s="147" t="s">
        <v>241</v>
      </c>
      <c r="D44" s="147">
        <v>1</v>
      </c>
      <c r="E44" s="148">
        <v>0</v>
      </c>
      <c r="F44" s="148">
        <f t="shared" si="1"/>
        <v>0</v>
      </c>
    </row>
    <row r="45" spans="1:6" ht="25.5">
      <c r="A45" s="114">
        <v>10</v>
      </c>
      <c r="B45" s="115" t="s">
        <v>38</v>
      </c>
      <c r="C45" s="147" t="s">
        <v>241</v>
      </c>
      <c r="D45" s="147">
        <v>1</v>
      </c>
      <c r="E45" s="148">
        <v>0</v>
      </c>
      <c r="F45" s="148">
        <f t="shared" si="1"/>
        <v>0</v>
      </c>
    </row>
    <row r="46" spans="1:6" ht="25.5">
      <c r="A46" s="114">
        <v>11</v>
      </c>
      <c r="B46" s="115" t="s">
        <v>31</v>
      </c>
      <c r="C46" s="147" t="s">
        <v>254</v>
      </c>
      <c r="D46" s="147">
        <v>3</v>
      </c>
      <c r="E46" s="148">
        <v>0</v>
      </c>
      <c r="F46" s="148">
        <f t="shared" si="1"/>
        <v>0</v>
      </c>
    </row>
    <row r="47" spans="1:6" ht="18.75" customHeight="1">
      <c r="A47" s="114">
        <v>12</v>
      </c>
      <c r="B47" s="115" t="s">
        <v>43</v>
      </c>
      <c r="C47" s="147" t="s">
        <v>92</v>
      </c>
      <c r="D47" s="154">
        <v>0.02</v>
      </c>
      <c r="E47" s="148"/>
      <c r="F47" s="148">
        <f>SUM(F32:F46)*D47</f>
        <v>0</v>
      </c>
    </row>
    <row r="48" spans="1:6" ht="38.25">
      <c r="A48" s="114">
        <v>13</v>
      </c>
      <c r="B48" s="115" t="s">
        <v>44</v>
      </c>
      <c r="C48" s="147" t="s">
        <v>92</v>
      </c>
      <c r="D48" s="154">
        <v>0.06</v>
      </c>
      <c r="E48" s="148"/>
      <c r="F48" s="148">
        <f>SUM(F32:F47)*D48</f>
        <v>0</v>
      </c>
    </row>
    <row r="49" spans="1:6" ht="38.25">
      <c r="A49" s="114">
        <v>14</v>
      </c>
      <c r="B49" s="115" t="s">
        <v>32</v>
      </c>
      <c r="C49" s="147" t="s">
        <v>241</v>
      </c>
      <c r="D49" s="147">
        <v>1</v>
      </c>
      <c r="E49" s="148">
        <v>0</v>
      </c>
      <c r="F49" s="148">
        <f>+D49*E49</f>
        <v>0</v>
      </c>
    </row>
    <row r="50" spans="1:6" ht="12.75">
      <c r="A50" s="114"/>
      <c r="B50" s="115"/>
      <c r="C50" s="147"/>
      <c r="D50" s="147"/>
      <c r="E50" s="148"/>
      <c r="F50" s="148"/>
    </row>
    <row r="51" spans="1:6" ht="20.25" customHeight="1">
      <c r="A51" s="150"/>
      <c r="B51" s="156" t="s">
        <v>36</v>
      </c>
      <c r="C51" s="151"/>
      <c r="D51" s="151"/>
      <c r="E51" s="152"/>
      <c r="F51" s="155">
        <f>SUM(F32:F49)</f>
        <v>0</v>
      </c>
    </row>
    <row r="52" spans="1:6" ht="12.75">
      <c r="A52" s="114"/>
      <c r="B52" s="115"/>
      <c r="C52" s="147"/>
      <c r="D52" s="147"/>
      <c r="E52" s="148"/>
      <c r="F52" s="148"/>
    </row>
    <row r="54" spans="1:7" ht="18">
      <c r="A54" s="126" t="s">
        <v>222</v>
      </c>
      <c r="B54" s="5"/>
      <c r="C54" s="5"/>
      <c r="D54" s="5"/>
      <c r="E54" s="8"/>
      <c r="F54" s="80"/>
      <c r="G54" s="21"/>
    </row>
    <row r="55" spans="1:7" ht="18">
      <c r="A55" s="126" t="s">
        <v>33</v>
      </c>
      <c r="B55" s="5"/>
      <c r="C55" s="5"/>
      <c r="D55" s="5"/>
      <c r="E55" s="8"/>
      <c r="F55" s="80"/>
      <c r="G55" s="21"/>
    </row>
    <row r="56" spans="1:7" ht="18">
      <c r="A56" s="23"/>
      <c r="B56" s="23"/>
      <c r="C56" s="21"/>
      <c r="D56" s="21"/>
      <c r="E56" s="21"/>
      <c r="F56" s="80"/>
      <c r="G56" s="21"/>
    </row>
    <row r="57" spans="1:9" ht="15.75">
      <c r="A57" s="49" t="s">
        <v>223</v>
      </c>
      <c r="B57" s="49" t="s">
        <v>237</v>
      </c>
      <c r="C57" s="51"/>
      <c r="D57" s="50"/>
      <c r="E57" s="52"/>
      <c r="F57" s="160">
        <f>F31</f>
        <v>0</v>
      </c>
      <c r="G57" s="157"/>
      <c r="H57" s="125"/>
      <c r="I57" s="125"/>
    </row>
    <row r="58" spans="1:9" ht="15.75">
      <c r="A58" s="158" t="s">
        <v>224</v>
      </c>
      <c r="B58" s="158" t="s">
        <v>37</v>
      </c>
      <c r="C58" s="59"/>
      <c r="D58" s="59"/>
      <c r="E58" s="59"/>
      <c r="F58" s="159">
        <f>F51</f>
        <v>0</v>
      </c>
      <c r="G58" s="157"/>
      <c r="H58" s="125"/>
      <c r="I58" s="125"/>
    </row>
    <row r="59" spans="1:9" ht="23.25" customHeight="1" thickBot="1">
      <c r="A59" s="142"/>
      <c r="B59" s="142" t="s">
        <v>48</v>
      </c>
      <c r="C59" s="143"/>
      <c r="D59" s="143"/>
      <c r="E59" s="143"/>
      <c r="F59" s="161">
        <f>SUM(F57:F58)</f>
        <v>0</v>
      </c>
      <c r="G59" s="157"/>
      <c r="H59" s="125"/>
      <c r="I59" s="125"/>
    </row>
    <row r="60" ht="13.5" thickTop="1"/>
  </sheetData>
  <sheetProtection selectLockedCells="1" selectUnlockedCells="1"/>
  <printOptions/>
  <pageMargins left="0.87" right="0.55" top="0.8" bottom="1" header="0.5" footer="0.5"/>
  <pageSetup horizontalDpi="600" verticalDpi="600" orientation="portrait" paperSize="9" r:id="rId1"/>
  <headerFooter alignWithMargins="0">
    <oddFooter>&amp;C&amp;A&amp;RStran &amp;P</oddFoot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I11" sqref="I11"/>
    </sheetView>
  </sheetViews>
  <sheetFormatPr defaultColWidth="9.140625" defaultRowHeight="12.75"/>
  <cols>
    <col min="1" max="1" width="7.28125" style="0" customWidth="1"/>
    <col min="7" max="7" width="32.57421875" style="0" customWidth="1"/>
  </cols>
  <sheetData>
    <row r="1" spans="1:7" ht="18">
      <c r="A1" s="167" t="s">
        <v>99</v>
      </c>
      <c r="B1" s="168"/>
      <c r="C1" s="168"/>
      <c r="D1" s="168"/>
      <c r="E1" s="169"/>
      <c r="F1" s="170"/>
      <c r="G1" s="171"/>
    </row>
    <row r="2" spans="1:7" ht="18">
      <c r="A2" s="20"/>
      <c r="B2" s="5"/>
      <c r="C2" s="5"/>
      <c r="D2" s="5"/>
      <c r="E2" s="8"/>
      <c r="F2" s="10"/>
      <c r="G2" s="6"/>
    </row>
    <row r="3" spans="1:7" ht="18">
      <c r="A3" s="23" t="s">
        <v>97</v>
      </c>
      <c r="B3" s="5"/>
      <c r="C3" s="5"/>
      <c r="D3" s="5"/>
      <c r="E3" s="8"/>
      <c r="F3" s="10"/>
      <c r="G3" s="166" t="s">
        <v>281</v>
      </c>
    </row>
    <row r="7" spans="1:7" ht="18">
      <c r="A7" s="49" t="s">
        <v>39</v>
      </c>
      <c r="B7" s="5"/>
      <c r="C7" s="5"/>
      <c r="D7" s="5"/>
      <c r="E7" s="8"/>
      <c r="F7" s="80"/>
      <c r="G7" s="21"/>
    </row>
    <row r="8" spans="1:7" ht="18">
      <c r="A8" s="23"/>
      <c r="B8" s="23"/>
      <c r="C8" s="21"/>
      <c r="D8" s="21"/>
      <c r="E8" s="21"/>
      <c r="F8" s="80"/>
      <c r="G8" s="21"/>
    </row>
    <row r="9" spans="1:7" ht="15.75">
      <c r="A9" s="49" t="s">
        <v>223</v>
      </c>
      <c r="B9" s="49" t="s">
        <v>233</v>
      </c>
      <c r="C9" s="51"/>
      <c r="D9" s="50"/>
      <c r="E9" s="52"/>
      <c r="F9" s="53"/>
      <c r="G9" s="57">
        <f>PARKIRIŠČE!G175</f>
        <v>0</v>
      </c>
    </row>
    <row r="10" spans="1:7" ht="15.75">
      <c r="A10" s="54" t="s">
        <v>224</v>
      </c>
      <c r="B10" s="54" t="s">
        <v>47</v>
      </c>
      <c r="C10" s="55"/>
      <c r="D10" s="49"/>
      <c r="E10" s="56"/>
      <c r="F10" s="56"/>
      <c r="G10" s="57">
        <f>'PODPORNI ZIDOVI'!F36</f>
        <v>0</v>
      </c>
    </row>
    <row r="11" spans="1:7" ht="15.75">
      <c r="A11" s="158" t="s">
        <v>225</v>
      </c>
      <c r="B11" s="158" t="s">
        <v>40</v>
      </c>
      <c r="C11" s="59"/>
      <c r="D11" s="58"/>
      <c r="E11" s="162"/>
      <c r="F11" s="162"/>
      <c r="G11" s="60">
        <f>'JAVNA RAZSVETLJAVA'!F59</f>
        <v>0</v>
      </c>
    </row>
    <row r="12" spans="1:7" ht="34.5" customHeight="1">
      <c r="A12" s="24"/>
      <c r="B12" s="24" t="s">
        <v>85</v>
      </c>
      <c r="C12" s="26"/>
      <c r="D12" s="26"/>
      <c r="E12" s="26"/>
      <c r="F12" s="83"/>
      <c r="G12" s="57">
        <f>SUM(G9:G11)</f>
        <v>0</v>
      </c>
    </row>
    <row r="13" spans="1:7" ht="34.5" customHeight="1">
      <c r="A13" s="27"/>
      <c r="B13" s="27" t="s">
        <v>87</v>
      </c>
      <c r="C13" s="28"/>
      <c r="D13" s="28"/>
      <c r="E13" s="30"/>
      <c r="F13" s="84"/>
      <c r="G13" s="28"/>
    </row>
    <row r="14" spans="1:7" ht="25.5" customHeight="1">
      <c r="A14" s="24"/>
      <c r="B14" s="24" t="s">
        <v>85</v>
      </c>
      <c r="C14" s="26"/>
      <c r="D14" s="26"/>
      <c r="E14" s="26"/>
      <c r="F14" s="83"/>
      <c r="G14" s="57">
        <f>G12</f>
        <v>0</v>
      </c>
    </row>
    <row r="15" spans="1:7" ht="25.5" customHeight="1">
      <c r="A15" s="27"/>
      <c r="B15" s="27" t="s">
        <v>84</v>
      </c>
      <c r="C15" s="28"/>
      <c r="D15" s="28"/>
      <c r="E15" s="28"/>
      <c r="F15" s="84"/>
      <c r="G15" s="60">
        <f>G14*0.2</f>
        <v>0</v>
      </c>
    </row>
    <row r="16" spans="1:7" ht="37.5" customHeight="1" thickBot="1">
      <c r="A16" s="163"/>
      <c r="B16" s="163" t="s">
        <v>85</v>
      </c>
      <c r="C16" s="164"/>
      <c r="D16" s="164"/>
      <c r="E16" s="164"/>
      <c r="F16" s="165"/>
      <c r="G16" s="145">
        <f>G14+G15</f>
        <v>0</v>
      </c>
    </row>
    <row r="17" ht="13.5" thickTop="1"/>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stanko</cp:lastModifiedBy>
  <cp:lastPrinted>2012-07-02T07:14:19Z</cp:lastPrinted>
  <dcterms:created xsi:type="dcterms:W3CDTF">2004-11-23T09:42:44Z</dcterms:created>
  <dcterms:modified xsi:type="dcterms:W3CDTF">2012-07-02T07:22:21Z</dcterms:modified>
  <cp:category/>
  <cp:version/>
  <cp:contentType/>
  <cp:contentStatus/>
</cp:coreProperties>
</file>