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2090" windowHeight="12405" tabRatio="721" activeTab="0"/>
  </bookViews>
  <sheets>
    <sheet name="REK" sheetId="1" r:id="rId1"/>
    <sheet name="VRP" sheetId="2" r:id="rId2"/>
    <sheet name="VR1" sheetId="3" r:id="rId3"/>
    <sheet name="VR5_1" sheetId="4" r:id="rId4"/>
    <sheet name="VR6" sheetId="5" r:id="rId5"/>
    <sheet name="VR7" sheetId="6" r:id="rId6"/>
    <sheet name="VR9" sheetId="7" r:id="rId7"/>
    <sheet name="VR10" sheetId="8" r:id="rId8"/>
    <sheet name="MET" sheetId="9" r:id="rId9"/>
  </sheets>
  <definedNames>
    <definedName name="_xlnm.Print_Area" localSheetId="8">'MET'!$A$1:$F$63</definedName>
    <definedName name="_xlnm.Print_Area" localSheetId="0">'REK'!$A$1:$C$25</definedName>
    <definedName name="_xlnm.Print_Area" localSheetId="2">'VR1'!$A$1:$F$168</definedName>
    <definedName name="_xlnm.Print_Area" localSheetId="7">'VR10'!$A$1:$F$168</definedName>
    <definedName name="_xlnm.Print_Area" localSheetId="3">'VR5_1'!$A$1:$F$164</definedName>
    <definedName name="_xlnm.Print_Area" localSheetId="4">'VR6'!$A$1:$F$174</definedName>
    <definedName name="_xlnm.Print_Area" localSheetId="5">'VR7'!$A$1:$F$164</definedName>
    <definedName name="_xlnm.Print_Area" localSheetId="6">'VR9'!$A$1:$F$172</definedName>
    <definedName name="_xlnm.Print_Area" localSheetId="1">'VRP'!$A$1:$F$193</definedName>
    <definedName name="_xlnm.Print_Titles" localSheetId="8">'MET'!$1:$2</definedName>
    <definedName name="_xlnm.Print_Titles" localSheetId="2">'VR1'!$1:$2</definedName>
    <definedName name="_xlnm.Print_Titles" localSheetId="7">'VR10'!$1:$2</definedName>
    <definedName name="_xlnm.Print_Titles" localSheetId="3">'VR5_1'!$1:$2</definedName>
    <definedName name="_xlnm.Print_Titles" localSheetId="4">'VR6'!$1:$2</definedName>
    <definedName name="_xlnm.Print_Titles" localSheetId="5">'VR7'!$1:$2</definedName>
    <definedName name="_xlnm.Print_Titles" localSheetId="6">'VR9'!$1:$2</definedName>
    <definedName name="_xlnm.Print_Titles" localSheetId="1">'VRP'!$1:$2</definedName>
  </definedNames>
  <calcPr fullCalcOnLoad="1"/>
</workbook>
</file>

<file path=xl/sharedStrings.xml><?xml version="1.0" encoding="utf-8"?>
<sst xmlns="http://schemas.openxmlformats.org/spreadsheetml/2006/main" count="1697" uniqueCount="231">
  <si>
    <t>POZ.</t>
  </si>
  <si>
    <t>POSTAVKA</t>
  </si>
  <si>
    <t>E</t>
  </si>
  <si>
    <t>KOL</t>
  </si>
  <si>
    <t xml:space="preserve">R E K A P I T U L A C I J A </t>
  </si>
  <si>
    <t>1.0</t>
  </si>
  <si>
    <t>PREDDELA</t>
  </si>
  <si>
    <t>2.0</t>
  </si>
  <si>
    <t>ZEMELJSKA DELA</t>
  </si>
  <si>
    <t>3.0</t>
  </si>
  <si>
    <t>VOZIŠČNA KONSTRUKCIJA</t>
  </si>
  <si>
    <t>SKUPAJ GRADBENA DELA:</t>
  </si>
  <si>
    <t>DDV</t>
  </si>
  <si>
    <t>SKUPAJ</t>
  </si>
  <si>
    <t>m2</t>
  </si>
  <si>
    <t>m1</t>
  </si>
  <si>
    <t>Organizacija gradbišča - postavitev začasnih objektov</t>
  </si>
  <si>
    <t>Organizacija gradbišča - odstranitev začasnih objektov</t>
  </si>
  <si>
    <t>SKUPAJ PREDDELA</t>
  </si>
  <si>
    <t>m3</t>
  </si>
  <si>
    <t>SKUPAJ ZEMELJSKA DELA</t>
  </si>
  <si>
    <t>VOZIŠČNE KONSTRUKCIJE</t>
  </si>
  <si>
    <t>SKUPAJ VOZIŠČNE KONSTRUKCIJE</t>
  </si>
  <si>
    <t>ur</t>
  </si>
  <si>
    <t>nepredvidena dela 10%</t>
  </si>
  <si>
    <t>1.1</t>
  </si>
  <si>
    <t>1.2</t>
  </si>
  <si>
    <t xml:space="preserve">Zakoličenje osi kanalizacije z oznako revizijskih jaškov, geodetskim posnetkom, ter vrisom v kataster </t>
  </si>
  <si>
    <t>Postavitev gradbenih profilov na  vzpostavljeno os trase kanala ter določitev nivoja za merjenje globine izkopa in polaganja kanala</t>
  </si>
  <si>
    <t>Izdelava elaborata ter pridobitev dovoljenja za zaporo ceste z ureditvijo prometnega režima v času gradnje z obvestili, zavarovanje gradbene jame in gradbišča, ter postavitev prometne signalizacije. Po končanih delih prometno signalizacijo odstraniti in prometni režim vzpostavi.</t>
  </si>
  <si>
    <t>Zakoličba obstoječih komunalnih vodov po zahtevah soglasodajalcev.</t>
  </si>
  <si>
    <t>kpl</t>
  </si>
  <si>
    <t>Opravljanje nadzora s strani soglasodajalcev skladno s projektnimi pogoji, smernicami, informacijami in izdanimi soglasji</t>
  </si>
  <si>
    <t>Projektantski nadzor gradnje ter delo projektanta, ki je potrebno za tekoče reševanje problemov, ki niso vezani na napake ali pomankljivosti dokumentacije</t>
  </si>
  <si>
    <t>Izdelava varnostnega načrta gradbišča skladno z Uredbe o zagotavljanju varnosti in zdravja pri delu na začasnih in premičnih gradbiščih</t>
  </si>
  <si>
    <t>Delo pooblaščenega kordinatorja iz varnosti pri delu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</si>
  <si>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</si>
  <si>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</si>
  <si>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</si>
  <si>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</si>
  <si>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</si>
  <si>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</si>
  <si>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</si>
  <si>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</si>
  <si>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</si>
  <si>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</si>
  <si>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Zavarovanje obstoječega stanja objektov v času gradnje (fasade hiš, ograje, sadnega drevja ipd.) z uporabo opažev, folije, ali podobno. Vključno s cenitvenimi poročili.</t>
  </si>
  <si>
    <t>Strojni odriv humusa v debelini 20 cm z odlaganjem na rob gradbišča za poznejši zasip ali na začasno deponijo, vključno z vso potrebno manipulacijo</t>
  </si>
  <si>
    <t xml:space="preserve"> - v terenu V. ktg. - 60%</t>
  </si>
  <si>
    <t>Ročno planiranje dna jarka s točnostjo +/- 3 cm po projektiranem padcu</t>
  </si>
  <si>
    <t xml:space="preserve">Nabava in dobava gramoznega materiala fi 0-16 mm za zasip in nasip nad položenimi cevmi 30 cm nad temenom. Obsip se izvaja v slojih po 15 cm, istočasno na obeh straneh cevi. Obsip in nasip se utrjujeta do 95% po standardnem Proktorjevem postopku </t>
  </si>
  <si>
    <t>Odvoz viška izkopanega materiala na stalno odpadno deponijo vključno s stroški deponije in dokazilom o deponiranju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</si>
  <si>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</si>
  <si>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</si>
  <si>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</si>
  <si>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</si>
  <si>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</si>
  <si>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</si>
  <si>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</si>
  <si>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</si>
  <si>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</si>
  <si>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</si>
  <si>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</si>
  <si>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4.0</t>
  </si>
  <si>
    <t>MONTAŽNA DELA</t>
  </si>
  <si>
    <t>Črpanje vode iz gradbenih jam oz. jarkov v času gradnje</t>
  </si>
  <si>
    <t>2.12</t>
  </si>
  <si>
    <t>Nabava revizijskih jaškov iz PE. V ceni zajeti:</t>
  </si>
  <si>
    <t xml:space="preserve"> -dobava in izvedba zasipa z gram. materialom 0-32 v širini 50 cm okrog jaška, nabijanje v plasteh po 30 cm do zgostitve 97% prock.</t>
  </si>
  <si>
    <t xml:space="preserve"> V ceni zajeti dobavo in montažo nosilnega betonskega prstana po priloženem detajlu </t>
  </si>
  <si>
    <t>kom</t>
  </si>
  <si>
    <t>4.1</t>
  </si>
  <si>
    <t>4.2</t>
  </si>
  <si>
    <t>4.3</t>
  </si>
  <si>
    <t>4.4</t>
  </si>
  <si>
    <t>4.5</t>
  </si>
  <si>
    <t>ZAKLJUČNA DELA</t>
  </si>
  <si>
    <t>5.0</t>
  </si>
  <si>
    <t>Stroški vseh potrebnih del pri sanaciji poškodb in prekinitev obstoječih komunalnih vodov na stroške izvajalca skladno z zahtevami soglasodajalcev</t>
  </si>
  <si>
    <t>Pregled s kamero s poročilom in čiščenje kanala po končanih delih</t>
  </si>
  <si>
    <t xml:space="preserve">Tlačni preizkus vodotesnosti položenih kanalizacijskih cevi po SIST EN 1610 </t>
  </si>
  <si>
    <t>Čiščenje in planiranje terena po končani gradnji</t>
  </si>
  <si>
    <t>SKUPAJ ZAKLJUČNA DELA</t>
  </si>
  <si>
    <t>SKUPAJ MONTAŽNA DELA</t>
  </si>
  <si>
    <t>KANAL VR1</t>
  </si>
  <si>
    <t>KANAL VR5</t>
  </si>
  <si>
    <t>KANAL VR6</t>
  </si>
  <si>
    <t>KANAL VR7</t>
  </si>
  <si>
    <t>Nabava, dobava gramoznega materiala fi 0-8mm in izdelava temeljne plasti posteljice debeline 10 cm, s planiranjem in strojnim utrjevanjem do 95% trdnosti po standardnem Proktorjevem postopku</t>
  </si>
  <si>
    <t>Ročni odrez asfalta debeline do 6 cm z ročno motorno rezalko</t>
  </si>
  <si>
    <t>Strojno rušenje obstoječega asfalta v debelini do 6 cm z nakladanjem ruševin na kamion in odvozom na stalno gradbeno deponijo vključno s stroški deponije in dokazilom o deponiranju</t>
  </si>
  <si>
    <t xml:space="preserve"> - jašek DN 1000 globine 2,0-3,0 m</t>
  </si>
  <si>
    <t xml:space="preserve"> - jašek DN 1000 globine 3,0-4,0 m</t>
  </si>
  <si>
    <t>3.1</t>
  </si>
  <si>
    <t>3.2</t>
  </si>
  <si>
    <t>3.3</t>
  </si>
  <si>
    <t>3.4</t>
  </si>
  <si>
    <t>5.1</t>
  </si>
  <si>
    <t>5.2</t>
  </si>
  <si>
    <t>5.3</t>
  </si>
  <si>
    <t>5.4</t>
  </si>
  <si>
    <t>5.5</t>
  </si>
  <si>
    <t>5.6</t>
  </si>
  <si>
    <t>5.7</t>
  </si>
  <si>
    <t xml:space="preserve">  -dobava in  montaža PE jaška, s konusno odprtino DN 625 in vgrajenimi vstopnimi lestvami</t>
  </si>
  <si>
    <t>PROJEKTANTSKI POPIS DEL</t>
  </si>
  <si>
    <t>OBNOVA METEORNE KANALIZACIJE</t>
  </si>
  <si>
    <t>Izkop nad obstoječimi meteornimi cevmi, lokacijo izkopa se določi na terenu, izkop globine do 100 cm in širine do 100 cm z nakladanjem na kamion in odvozom na stalno gradbeno deponijo vključno s stroški deponije</t>
  </si>
  <si>
    <t xml:space="preserve">Obbetoniranje obstoječih meteornih cevi v debelini 10cm z betonsko mrežo Q 226, obbetoniranje po zgornjem obodu cevi v širini max. 80cm. </t>
  </si>
  <si>
    <t xml:space="preserve">Izkop in odstranitev poškodovanih betonskih cevi, lokacijo se določi na terenu, nakladanjem na kamion in odvozom na stalno gradbeno deponijo vključno s stroški deponije ter dobava in vgradnja novih betonskih cevi z obdelavo stikov - fi 300. </t>
  </si>
  <si>
    <t>m</t>
  </si>
  <si>
    <t xml:space="preserve">Izkop in odstranitev poškodovanih betonskih cevi, lokacijo se določi na terenu, nakladanjem na kamion in odvozom na stalno gradbeno deponijo vključno s stroški deponije ter dobava in vgradnja novih betonskih cevi z obdelavo stikov - fi 400. </t>
  </si>
  <si>
    <t>Nabava, dobava in polaganje cevi iz umetnih mas - PP nazivnega premera DN 250, trdnosti SN8, komplet s tesnilnim materialom in vsemi fazonskimi kosi, na peščeno posteljico debeline 10 cm, po projektiranih padcih - ravni odseki, od jaška, do jaška - stikovanje po tehnologiji proizvajalca cevi. Vključno z vsemi prenosi do mesta gradnje.</t>
  </si>
  <si>
    <t>OBNOVA</t>
  </si>
  <si>
    <t xml:space="preserve">Strojno rušenje obstoječega asfalta v debelini do 6 cm po širini trase meteorne kanalizacije  z nakladanjem ruševin na kamion in odvozom na stalno gradbeno deponijo vključno s stroški deponije in dokazilom o deponiranju. </t>
  </si>
  <si>
    <t>kos</t>
  </si>
  <si>
    <t xml:space="preserve"> - v terenu III. kat. - 60%</t>
  </si>
  <si>
    <t xml:space="preserve"> - v terenu IV. kat. - 40%</t>
  </si>
  <si>
    <t>Nabava, dobava in polaganje cevi iz umetnih mas - PP nazivnega premera DN 300, trdnosti SN12, komplet s tesnilnim materialom in vsemi fazonskimi kosi, na peščeno posteljico debeline 10 cm, po projektiranih padcih - ravni odseki, od jaška, do jaška - stikovanje po tehnologiji proizvajalca cevi. Vključno z vsemi prenosi do mesta gradnje.</t>
  </si>
  <si>
    <t>Nabava, dobava in vgrajevanje betona C16/20, za obbetoniranje cevi pri križanju s komunalnimi vodi in betonsko posteljico pri padcu manjšem od 10 ‰</t>
  </si>
  <si>
    <t>Priprava gradbišča:                                  odstranitev eventuelnih ovir, prometnih znakov in ureditev delovnega platoja. Po končanih delih gradbišče pospraviti in vzpostaviti v prvotno stanje.</t>
  </si>
  <si>
    <t>Organizacija in ureditev lokacije za začasne gradbiščne objekte ter za priročno skladiščenje materiala, uporaba za ves čas gradnje, vzpostavitev prvotnega stanja po zaključku del</t>
  </si>
  <si>
    <t>Organizacija in ureditev lokacije za začasno deponijo, po izboru in v organizaciji izvajalca, uporaba za ves čas gradnje, vzpostavitev prvotnega stanja po zaključku del</t>
  </si>
  <si>
    <t>REKAPITULACIJA - FAZA 1</t>
  </si>
  <si>
    <t>DDV (20%)</t>
  </si>
  <si>
    <t>SKUPAJ Z DDV</t>
  </si>
  <si>
    <t>SKUPAJ BREZ DDV:</t>
  </si>
  <si>
    <t>Nabava, dobava in postavitev obvestilne table na gradbišču (skladno s Pravilnikom o gradbiščih, Ur.l. RS št. 55/08, 54/09) ter morebitnimi dodatnimi navodili investitorja vezanih na pogoje vira pridobljenih sredstev.</t>
  </si>
  <si>
    <t>Izdelava geodetskega posnetka obstoječega stanja terena (po zakoličbi kanala), zaradi vzpostavitve v prvotno stanje po izvedbi del (javne površine, mejniki, objekti, cvetlična korita,...)</t>
  </si>
  <si>
    <t xml:space="preserve">Izkop kanalizacijskega jarka globine 0-2,00 m pod kotom 60°, z odvozom na začasno deponijo in vso potrebno manipulacijo z materialom. Izkop na križanjih z obstoječo infrastrukturo in pri drugih ovirah na izkopu se izvaja ročno, pazljivo in z vsemi morebitnimi dodatnimi ukrepi za zavarovanje in prestavitev kom. infrastrukture oz. ovir ter varnost pri delu </t>
  </si>
  <si>
    <t xml:space="preserve">Izkop kanalizacijskega jarka globine 0-2,00 m pod kotom 90° z razpiranjem, z odvozom na začasno deponijo in vso potrebno manipulacijo z materialom. Izkop na križanjih z obstoječo infrastrukturo in pri drugih ovirah na izkopu se izvaja ročno, pazljivo in z vsemi morebitnimi dodatnimi ukrepi za zavarovanje in prestavitev kom. infrastrukture oz. ovir ter varnost pri delu </t>
  </si>
  <si>
    <t>Izkop kanalizacijskega jarka globine 2,00-4,00 m pod kotom 90° z razpiranjem, z odvozom na začasno deponijo in vso potrebno manipulacijo z materialom</t>
  </si>
  <si>
    <t>Strojni zasip objektov z materialom od izkopa, z vso morebitno manipulacijo (drobljenje, pranje,…), z utrjevanjem po plasteh do potrebne zbitosti. V kolikor material od izkopa ni ustrezen, dobava novega, ustreznega materiala (ustreznost materiala potrdi gradbeni nadzor) in odvoz izkopanega materiala na stalno odpadno deponijo vključno s stroški deponije in dokazilom o deponiranju</t>
  </si>
  <si>
    <t>Vzpostavitev zemljišča v prvotno stanje (njive, travniki, sadovnjaki) z nasutjem ter izdelava zadnje plasti iz humusa v debelini 20 cm in zatravitvijo</t>
  </si>
  <si>
    <t>Na lokaciji občinskih cest vzpostavitev cestišča v prvotno stanje z asfaltiranjem cestišča z AC 16 surf B70/100, A4 v debelini 6 cm, po zahtevah upravljalca ceste, vključno s premazom stikov starega in novega asfalta z bitumensko emulzijo.</t>
  </si>
  <si>
    <t>Dobava in montaža pokrova  po standardu  SIST-EN 124, z vgrajenim protihrupnim vložkom, prostor za vzvod s katerim dvignemo pokrov, napisom kanalizacija, pokrov mora biti zaščiten z antikorozijsko zaščito - bitumen.</t>
  </si>
  <si>
    <t>- pokrov D 40t FI600</t>
  </si>
  <si>
    <t>OSTALA DELA</t>
  </si>
  <si>
    <t>Postavitev fiksnih začasnih prehodov za pešce preko jarkov do posameznih objektov ob gradbišču. Vključno s prestavitvijo prehoda na nove lokacije.</t>
  </si>
  <si>
    <t>Vzdrževanje vseh prekopanih javnih površin v času od rušive do vzpostavitve v prvotno stanje, vključno z vsem potrebnim materialom</t>
  </si>
  <si>
    <t>Nadzor gradnje s strani pristojnih soglasodajalcev</t>
  </si>
  <si>
    <t>Geomehanski pregled temeljnih tal in gramoznih tamponov s strani pooblaščene geološke institucije ter izdelava poročila</t>
  </si>
  <si>
    <t>Nadzor gradnje s strani geomehanika, z morebitnimi predlogi spremembe tehnične izvedbe in obsega del glede na ugotovljeno stanje na terenu</t>
  </si>
  <si>
    <t>Izvedba meritev in izdelava poročila o notranji kontroli kakovosti zemeljskih del s strani pooblaščene organizacije (IGMAT ali podobno)</t>
  </si>
  <si>
    <t>Vgradnja reperjev in spremljanje posedkov. Obračun po dejanskih stroških</t>
  </si>
  <si>
    <t>SKUPAJ OSTALA DELA</t>
  </si>
  <si>
    <t>5.8</t>
  </si>
  <si>
    <t>5.9</t>
  </si>
  <si>
    <t>Odstranitev obvestilne table na gradbišču</t>
  </si>
  <si>
    <t>Vzpostavitev porušenih mejnikov v prvotno stanje.</t>
  </si>
  <si>
    <t>Izdelava načrta o ravnanju z gradbenimi odpadki, ki nastajajo pri gradbenih delih, s končnim poročilom in zahtevano dokumentacijo v skladu z uredbo oz. predpisi, ki obravnavajo to območje</t>
  </si>
  <si>
    <t>Izdelava geodetskega posnetka v Gauss Kruegerjevem koordinatnem sistemu , vris v kataster in izdelava geodetskega načrta (vključno s skico meritev, terenskim zapisnikom, kopijo situacij starega in novega stanja. Datoteka koordinat z atributi za hišne priključke, prijava spremembe komunalnega voda, ASCII datoteka za prenos podatkov v GIS bazo upravljalca). En izvod posnetka se odda v elektronski obliki.</t>
  </si>
  <si>
    <t>Izdelava PID projektne dokumentacije v skladu z ZGO-1 in dopolnitvami ter po zahtevah bodočega upravljalca kanalizacije (2 tiskana izvoda, 2 el.izvoda).</t>
  </si>
  <si>
    <t>Izdelava vodilne mape z dokazili o zanesljivosti objekta ter celotne dokumentacije za izvedbo tehničnega pregleda in pridobitev uporabnega dovoljenja, skladno z ZGO-1 in dopolnitvami (2 izvoda)</t>
  </si>
  <si>
    <t>6.0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</si>
  <si>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</si>
  <si>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</si>
  <si>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</si>
  <si>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</si>
  <si>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</si>
  <si>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</si>
  <si>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</si>
  <si>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</si>
  <si>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</si>
  <si>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</si>
  <si>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</si>
  <si>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Montaža kanalizacijske cevi s podvrtavanjem s kovinsko zaščitno cevjo:</t>
  </si>
  <si>
    <r>
      <t>Strojni izkop gradbene jame in priprava gradbišča za namestitev tehnologije za podbitje</t>
    </r>
    <r>
      <rPr>
        <sz val="10"/>
        <rFont val="Arial CE"/>
        <family val="2"/>
      </rPr>
      <t>, z vsemi potrebnimi gradbenimi deli in materiali</t>
    </r>
  </si>
  <si>
    <t>Namestitvijo tehnologije za podvrtavanje ter izdelava preboja fi 406,4mm za montažo kovinske cevi fi 406,4mm v zemljini III.-IV. ktg. (Za PP cev DN250)</t>
  </si>
  <si>
    <t>Dobava in montaža kovinske zaščitne cevi fi 406,4 x 7,1 mm</t>
  </si>
  <si>
    <t>- podvrtavanje skupaj</t>
  </si>
  <si>
    <t>Strojni izkop gradbene jame in priprava gradbišča za namestitev tehnologije za podbitje, z vsemi potrebnimi gradbenimi deli in materiali</t>
  </si>
  <si>
    <t>Namestitvijo tehnologije za podvrtavanje ter izdelava preboja fi 508mm za montažo kovinske cevi fi 508mm v zemljini III.-IV. ktg. (Za PP cev DN300)</t>
  </si>
  <si>
    <t>Dobava in montaža kovinske zaščitne cevi fi 508 x 8 mm</t>
  </si>
  <si>
    <t>KANALIZACIJA V NASELJU VRBOVO</t>
  </si>
  <si>
    <t xml:space="preserve">Pregled obstoječih meteornih in mešanih kanalov v naselju s kamero, izdelava poročila o pregledu z navedbo in izmero kritičnih odsekov predvidenih za sanacijo v primeru dotrajanih ali poškodovanih cevi. </t>
  </si>
  <si>
    <t>-upoštevano pri kanalu VRP</t>
  </si>
  <si>
    <t>Priprava gradbišča:                                  odstranitev eventuelnih ovir, prometnih      znakov in ureditev delovnega platoja. Po končanih delih gradbišče pospraviti in vzpostaviti v prvotno stanje.</t>
  </si>
  <si>
    <t>Strojni zasip nad zamenjanimi in obetoniranimi meteornimi cevmi z materialom od izkopa, z vso morebitno manipulacijo (drobljenje, pranje,…), z utrjevanjem po plasteh do potrebne zbitosti. V kolikor material od izkopa ni ustrezen, se dobavi nov, ustrezen material (premer do 32 mm, po specifikacijah).</t>
  </si>
  <si>
    <t xml:space="preserve">Čiščenje in  obdelava notranjosti obstoječih meteornih jaškov z hitrosušečo reparaturno cementno malto (0,5cm) s prednamazom za boljše sprijemanje in predhodnim spiranjem z vodo in ureditev dna jaška. </t>
  </si>
  <si>
    <t>- upoštevano pri kanalu VRP-postavka 1.4</t>
  </si>
  <si>
    <t>- upoštevano pri kanalu VRP-postavka 1.5</t>
  </si>
  <si>
    <t>- upoštevano pri kanalu VRP-postavka 1.6</t>
  </si>
  <si>
    <t>- upoštevano pri kanalu VRP-postavka 1.9</t>
  </si>
  <si>
    <t>- upoštevano pri kanalu VRP-postavka 1.10</t>
  </si>
  <si>
    <t>- upoštevano pri kanalu VRP-postavka 1.12</t>
  </si>
  <si>
    <t>- upoštevano pri kanalu VRP-postavka 6.1</t>
  </si>
  <si>
    <t>- upoštevano pri kanalu VRP-postavka 6.2</t>
  </si>
  <si>
    <t>- pokrov C 25t FI600</t>
  </si>
  <si>
    <t xml:space="preserve"> - kaskadni jašek DN 1000 globine 2.0-3.0 m</t>
  </si>
  <si>
    <t xml:space="preserve"> - kaskadni jašek DN 1000 globine 3.0-4.0 m</t>
  </si>
  <si>
    <t xml:space="preserve"> - jašek DN 1000 globine 4,0-5,0 m</t>
  </si>
  <si>
    <t xml:space="preserve"> - jašek DN 1000 globine 5,0-6,0 m</t>
  </si>
  <si>
    <t>Izdelava priključka PVC kanalizacijske cevi fi 150 mm (hišni priključek) na izveden revizijski jašek fekalne kanalizacije</t>
  </si>
  <si>
    <t>4.6</t>
  </si>
  <si>
    <t>Komplet izdelava kanalizacijskih hišnih priključkov do izven cestnega sveta. Dela obsegajo dobavo in montažo vsega potrebnega materiala (PVC cev DN150 SN4, potrebni fazonski elementi, vodotesni PVC čep,...) z vsemi pomožnimi deli in transporti</t>
  </si>
  <si>
    <t>4.7</t>
  </si>
  <si>
    <t>KANAL VRP</t>
  </si>
  <si>
    <t>Izkop kanalizacijskega jarka globine 4,00-6,00 m pod kotom 90° z razpiranjem, z odvozom na začasno deponijo in vso potrebno manipulacijo z materialom</t>
  </si>
  <si>
    <t>Strojno rušenje obstoječega asfalta v debelini do 14 cm z nakladanjem ruševin na kamion in odvozom na stalno gradbeno deponijo vključno s stroški deponije in dokazilom o deponiranju</t>
  </si>
  <si>
    <t>Ročni odrez asfalta debeline do 14 cm z ročno motorno rezalko</t>
  </si>
  <si>
    <t>Na lokaciji posega v državno cesto rezkanje asfalta v debelini do 4 cm z nakladanjem ruševin na kamion in odvozom na stalno gradbeno deponijo vključno s stroški deponije in dokazilom o deponiranju, po celotni širini voznega pasu državne ceste</t>
  </si>
  <si>
    <t>Na lokaciji posega v državno cesto polaganje PVC folije na tamponsko plast in vgradnja plasti betona C 16/20 v debelini 14 cm (predvidena debelina asfalta - do terena cestišča).</t>
  </si>
  <si>
    <t>Na lokaciji posega v državno cesto po utrditvi zasipa cestišča odstranjevanje plasti betona in PVC folije.</t>
  </si>
  <si>
    <t>3.5</t>
  </si>
  <si>
    <t>3.6</t>
  </si>
  <si>
    <t>3.7</t>
  </si>
  <si>
    <t>3.8</t>
  </si>
  <si>
    <t>Nabava, dobava in polaganje cevi iz umetnih mas - PP nazivnega premera DN 200, trdnosti SN12, komplet s tesnilnim materialom in vsemi fazonskimi kosi, na peščeno posteljico debeline 10 cm oz. v zaščitno cev, po projektiranih padcih - ravni odseki, od jaška, do jaška - stikovanje po tehnologiji proizvajalca cevi. Vključno z vsemi prenosi do mesta gradnje.</t>
  </si>
  <si>
    <t>Nabava, dobava in polaganje zaščitne cevi Fe DN 508 x 8 mm v trasi državne ceste</t>
  </si>
  <si>
    <t>Nabava, dobava in polaganje zaščitne cevi Fe DN 406,4 x 8 mm v trasi državne ceste</t>
  </si>
  <si>
    <t xml:space="preserve"> - v terenu III. kat. - 10%</t>
  </si>
  <si>
    <t xml:space="preserve"> - v terenu IV. kat. - 30%</t>
  </si>
  <si>
    <t xml:space="preserve"> - v terenu V. ktg. - 70%</t>
  </si>
  <si>
    <t>Izdelava priključka PVC kanalizacijske cevi fi 150 mm (hišni priključek) na cev fekalne kanalizacije preko odcepa 45° 250/150</t>
  </si>
  <si>
    <t xml:space="preserve"> - jašek DN 800 globine 1,0-2,0 m</t>
  </si>
  <si>
    <t>(od jaška VR1_1 do VR5_3)</t>
  </si>
  <si>
    <t>Izvedba nevezane nosilne plasti asfaltnega cestišča z nasutjem tamponskega materiala iz tamponskega drobljenca TD 0-32 mm v debelini 40 cm z uvaljanjem, po zahtevah upravljavca ceste.</t>
  </si>
  <si>
    <t>Odstranitev nevezane nosilne plasti cestišča, z odvozom na začasno deponijo  in vso potrebno manipulacijo z materialom.</t>
  </si>
  <si>
    <t>KANAL VR9</t>
  </si>
  <si>
    <t xml:space="preserve"> - kaskadni jašek DN 1000 globine 1.0-2.0 m</t>
  </si>
  <si>
    <t>KANAL VR10</t>
  </si>
  <si>
    <t>KANAL VR5_1</t>
  </si>
  <si>
    <t>KANAL VPR</t>
  </si>
  <si>
    <t>Na lokaciji posega v državno cesto preplastitev celotne širine smernega vozišča z AC 11 surf B70/100 A3  v debelini 4 cm, po zahtevah upravljalca ceste,  in premaz stikov med starim in novim asflatom z bitumensko emulzijo</t>
  </si>
  <si>
    <t>Na lokaciji posega v državno cesto asfaltiranje cestišča z AC 22 base B50/70 A3 v debelini 10 cm, po zahtevah upravljalca ceste,  in premaz stikov med starim in novim asflatom z bitumensko emulzijo</t>
  </si>
  <si>
    <t>4.8</t>
  </si>
  <si>
    <t>4.9</t>
  </si>
  <si>
    <t>4.10</t>
  </si>
  <si>
    <t xml:space="preserve">OBNOVA METEORNE KANALIZACIJE </t>
  </si>
  <si>
    <t xml:space="preserve">SKUPAJ OBNOVA METEORNE K.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</si>
</sst>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I_T_-;\-* #,##0.00\ _S_I_T_-;_-* &quot;-&quot;??\ _S_I_T_-;_-@_-"/>
    <numFmt numFmtId="165" formatCode="#,##0.00\ [$€-1]"/>
    <numFmt numFmtId="166" formatCode="#,##0.00\ _S_I_T"/>
    <numFmt numFmtId="167" formatCode="dd/mmm"/>
  </numFmts>
  <fonts count="58">
    <font>
      <sz val="10"/>
      <color theme="1"/>
      <name val="Swis721 LtEx B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 CE"/>
      <family val="2"/>
    </font>
    <font>
      <sz val="12"/>
      <name val="Arial"/>
      <family val="2"/>
    </font>
    <font>
      <b/>
      <sz val="11"/>
      <name val="Arial"/>
      <family val="2"/>
    </font>
    <font>
      <sz val="12"/>
      <name val="Arial CE"/>
      <family val="2"/>
    </font>
    <font>
      <sz val="10"/>
      <name val="Century Gothic CE"/>
      <family val="0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Helvetica Neue"/>
      <family val="0"/>
    </font>
    <font>
      <sz val="10"/>
      <color indexed="8"/>
      <name val="Swis721 LtEx B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color indexed="10"/>
      <name val="Arial CE"/>
      <family val="2"/>
    </font>
    <font>
      <sz val="14"/>
      <color indexed="8"/>
      <name val="Swis721 LtEx BT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4"/>
      <color theme="1"/>
      <name val="Swis721 LtEx BT"/>
      <family val="2"/>
    </font>
    <font>
      <sz val="10"/>
      <color rgb="FFFF0000"/>
      <name val="Arial CE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/>
      <bottom style="double">
        <color indexed="8"/>
      </bottom>
    </border>
    <border>
      <left/>
      <right/>
      <top/>
      <bottom style="medium">
        <color indexed="8"/>
      </bottom>
    </border>
    <border>
      <left/>
      <right/>
      <top style="thin"/>
      <bottom/>
    </border>
  </borders>
  <cellStyleXfs count="25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22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5" fillId="0" borderId="0" applyNumberFormat="0" applyFill="0" applyBorder="0" applyProtection="0">
      <alignment vertical="top"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9" fillId="0" borderId="6" applyNumberFormat="0" applyFill="0" applyAlignment="0" applyProtection="0"/>
    <xf numFmtId="0" fontId="50" fillId="30" borderId="7" applyNumberFormat="0" applyAlignment="0" applyProtection="0"/>
    <xf numFmtId="0" fontId="51" fillId="21" borderId="8" applyNumberFormat="0" applyAlignment="0" applyProtection="0"/>
    <xf numFmtId="0" fontId="5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53" fillId="32" borderId="8" applyNumberFormat="0" applyAlignment="0" applyProtection="0"/>
    <xf numFmtId="0" fontId="54" fillId="0" borderId="9" applyNumberFormat="0" applyFill="0" applyAlignment="0" applyProtection="0"/>
  </cellStyleXfs>
  <cellXfs count="246">
    <xf numFmtId="0" fontId="0" fillId="0" borderId="0" xfId="0" applyAlignment="1">
      <alignment/>
    </xf>
    <xf numFmtId="4" fontId="2" fillId="0" borderId="10" xfId="1676" applyNumberFormat="1" applyFont="1" applyFill="1" applyBorder="1" applyAlignment="1" applyProtection="1">
      <alignment vertical="center"/>
      <protection locked="0"/>
    </xf>
    <xf numFmtId="165" fontId="2" fillId="0" borderId="10" xfId="1676" applyNumberFormat="1" applyFont="1" applyFill="1" applyBorder="1" applyAlignment="1" applyProtection="1">
      <alignment vertical="center"/>
      <protection locked="0"/>
    </xf>
    <xf numFmtId="4" fontId="2" fillId="0" borderId="0" xfId="1676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1676" applyNumberFormat="1" applyFont="1" applyFill="1" applyBorder="1" applyAlignment="1" applyProtection="1">
      <alignment/>
      <protection locked="0"/>
    </xf>
    <xf numFmtId="166" fontId="3" fillId="0" borderId="0" xfId="1676" applyNumberFormat="1" applyFont="1" applyFill="1" applyBorder="1" applyAlignment="1" applyProtection="1">
      <alignment horizontal="right"/>
      <protection locked="0"/>
    </xf>
    <xf numFmtId="0" fontId="33" fillId="0" borderId="0" xfId="1676" applyFont="1" applyFill="1" applyProtection="1">
      <alignment/>
      <protection locked="0"/>
    </xf>
    <xf numFmtId="4" fontId="2" fillId="0" borderId="0" xfId="1676" applyNumberFormat="1" applyFont="1" applyFill="1" applyBorder="1" applyAlignment="1" applyProtection="1">
      <alignment vertical="center"/>
      <protection locked="0"/>
    </xf>
    <xf numFmtId="165" fontId="2" fillId="0" borderId="0" xfId="1676" applyNumberFormat="1" applyFont="1" applyFill="1" applyBorder="1" applyAlignment="1" applyProtection="1">
      <alignment vertical="center"/>
      <protection locked="0"/>
    </xf>
    <xf numFmtId="4" fontId="2" fillId="0" borderId="0" xfId="1676" applyNumberFormat="1" applyFont="1" applyFill="1" applyAlignment="1" applyProtection="1">
      <alignment horizontal="right"/>
      <protection locked="0"/>
    </xf>
    <xf numFmtId="4" fontId="3" fillId="0" borderId="0" xfId="1676" applyNumberFormat="1" applyFont="1" applyFill="1" applyProtection="1">
      <alignment/>
      <protection locked="0"/>
    </xf>
    <xf numFmtId="0" fontId="2" fillId="0" borderId="0" xfId="1676" applyFont="1" applyFill="1" applyBorder="1" applyProtection="1">
      <alignment/>
      <protection locked="0"/>
    </xf>
    <xf numFmtId="0" fontId="8" fillId="0" borderId="0" xfId="1676" applyFont="1" applyFill="1" applyBorder="1" applyProtection="1">
      <alignment/>
      <protection locked="0"/>
    </xf>
    <xf numFmtId="4" fontId="7" fillId="0" borderId="0" xfId="1676" applyNumberFormat="1" applyFont="1" applyFill="1" applyBorder="1" applyAlignment="1" applyProtection="1">
      <alignment vertical="center"/>
      <protection locked="0"/>
    </xf>
    <xf numFmtId="165" fontId="7" fillId="0" borderId="0" xfId="1676" applyNumberFormat="1" applyFont="1" applyFill="1" applyBorder="1" applyAlignment="1" applyProtection="1">
      <alignment vertical="center"/>
      <protection locked="0"/>
    </xf>
    <xf numFmtId="4" fontId="4" fillId="0" borderId="0" xfId="1676" applyNumberFormat="1" applyFont="1" applyFill="1" applyBorder="1" applyAlignment="1" applyProtection="1">
      <alignment vertical="center"/>
      <protection locked="0"/>
    </xf>
    <xf numFmtId="4" fontId="7" fillId="0" borderId="11" xfId="1676" applyNumberFormat="1" applyFont="1" applyFill="1" applyBorder="1" applyAlignment="1" applyProtection="1">
      <alignment vertical="center"/>
      <protection locked="0"/>
    </xf>
    <xf numFmtId="0" fontId="11" fillId="0" borderId="0" xfId="1676" applyFont="1" applyFill="1" applyBorder="1" applyProtection="1">
      <alignment/>
      <protection locked="0"/>
    </xf>
    <xf numFmtId="0" fontId="34" fillId="0" borderId="0" xfId="1676" applyFont="1" applyFill="1" applyProtection="1">
      <alignment/>
      <protection locked="0"/>
    </xf>
    <xf numFmtId="4" fontId="2" fillId="0" borderId="0" xfId="1676" applyNumberFormat="1" applyFont="1" applyFill="1" applyBorder="1" applyAlignment="1" applyProtection="1" quotePrefix="1">
      <alignment horizontal="center" vertical="center" wrapText="1"/>
      <protection locked="0"/>
    </xf>
    <xf numFmtId="17" fontId="2" fillId="0" borderId="0" xfId="1676" applyNumberFormat="1" applyFont="1" applyFill="1" applyBorder="1" applyProtection="1" quotePrefix="1">
      <alignment/>
      <protection locked="0"/>
    </xf>
    <xf numFmtId="0" fontId="8" fillId="0" borderId="0" xfId="1676" applyFont="1" applyFill="1" applyBorder="1" applyProtection="1" quotePrefix="1">
      <alignment/>
      <protection locked="0"/>
    </xf>
    <xf numFmtId="4" fontId="8" fillId="0" borderId="0" xfId="1676" applyNumberFormat="1" applyFont="1" applyFill="1" applyBorder="1" applyProtection="1">
      <alignment/>
      <protection locked="0"/>
    </xf>
    <xf numFmtId="165" fontId="2" fillId="0" borderId="0" xfId="1676" applyNumberFormat="1" applyFont="1" applyFill="1" applyBorder="1" applyAlignment="1" applyProtection="1">
      <alignment wrapText="1"/>
      <protection locked="0"/>
    </xf>
    <xf numFmtId="165" fontId="2" fillId="0" borderId="0" xfId="1676" applyNumberFormat="1" applyFont="1" applyFill="1" applyBorder="1" applyAlignment="1" applyProtection="1">
      <alignment/>
      <protection locked="0"/>
    </xf>
    <xf numFmtId="4" fontId="33" fillId="0" borderId="0" xfId="1676" applyNumberFormat="1" applyFont="1" applyFill="1" applyBorder="1" applyAlignment="1" applyProtection="1">
      <alignment horizontal="center" vertical="center" wrapText="1"/>
      <protection locked="0"/>
    </xf>
    <xf numFmtId="4" fontId="33" fillId="0" borderId="0" xfId="1676" applyNumberFormat="1" applyFont="1" applyFill="1" applyBorder="1" applyAlignment="1" applyProtection="1">
      <alignment horizontal="left" vertical="center"/>
      <protection locked="0"/>
    </xf>
    <xf numFmtId="4" fontId="2" fillId="0" borderId="0" xfId="1676" applyNumberFormat="1" applyFont="1" applyFill="1" applyBorder="1" applyProtection="1">
      <alignment/>
      <protection locked="0"/>
    </xf>
    <xf numFmtId="4" fontId="2" fillId="0" borderId="0" xfId="1676" applyNumberFormat="1" applyFont="1" applyFill="1" applyBorder="1" applyAlignment="1" applyProtection="1">
      <alignment vertical="center" wrapText="1"/>
      <protection locked="0"/>
    </xf>
    <xf numFmtId="4" fontId="33" fillId="0" borderId="0" xfId="1676" applyNumberFormat="1" applyFont="1" applyFill="1" applyProtection="1">
      <alignment/>
      <protection locked="0"/>
    </xf>
    <xf numFmtId="0" fontId="5" fillId="0" borderId="0" xfId="1845" applyFont="1" applyFill="1" applyBorder="1" applyAlignment="1">
      <alignment horizontal="left" vertical="justify"/>
      <protection/>
    </xf>
    <xf numFmtId="0" fontId="5" fillId="0" borderId="0" xfId="1845" applyFont="1" applyFill="1" applyBorder="1" applyAlignment="1">
      <alignment vertical="justify" wrapText="1"/>
      <protection/>
    </xf>
    <xf numFmtId="0" fontId="2" fillId="0" borderId="0" xfId="1845" applyFont="1" applyFill="1" applyBorder="1" applyAlignment="1">
      <alignment vertical="justify" wrapText="1"/>
      <protection/>
    </xf>
    <xf numFmtId="0" fontId="7" fillId="0" borderId="0" xfId="1845" applyFont="1" applyFill="1" applyBorder="1" applyAlignment="1">
      <alignment vertical="justify" wrapText="1"/>
      <protection/>
    </xf>
    <xf numFmtId="165" fontId="7" fillId="0" borderId="0" xfId="1845" applyNumberFormat="1" applyFont="1" applyFill="1" applyBorder="1" applyAlignment="1">
      <alignment horizontal="right" vertical="justify" wrapText="1"/>
      <protection/>
    </xf>
    <xf numFmtId="0" fontId="7" fillId="0" borderId="0" xfId="1845" applyFont="1" applyFill="1" applyBorder="1" applyAlignment="1">
      <alignment horizontal="left" vertical="center"/>
      <protection/>
    </xf>
    <xf numFmtId="4" fontId="2" fillId="0" borderId="0" xfId="0" applyNumberFormat="1" applyFont="1" applyFill="1" applyAlignment="1" applyProtection="1">
      <alignment horizontal="right"/>
      <protection locked="0"/>
    </xf>
    <xf numFmtId="166" fontId="2" fillId="0" borderId="0" xfId="0" applyNumberFormat="1" applyFont="1" applyFill="1" applyAlignment="1" applyProtection="1">
      <alignment horizontal="right" wrapText="1"/>
      <protection locked="0"/>
    </xf>
    <xf numFmtId="166" fontId="2" fillId="0" borderId="0" xfId="0" applyNumberFormat="1" applyFont="1" applyFill="1" applyAlignment="1" applyProtection="1">
      <alignment horizontal="right"/>
      <protection locked="0"/>
    </xf>
    <xf numFmtId="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Alignment="1" applyProtection="1">
      <alignment horizontal="right"/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Fill="1" applyBorder="1" applyAlignment="1" applyProtection="1">
      <alignment horizontal="right" wrapText="1"/>
      <protection locked="0"/>
    </xf>
    <xf numFmtId="0" fontId="6" fillId="0" borderId="11" xfId="1845" applyFont="1" applyFill="1" applyBorder="1" applyAlignment="1">
      <alignment vertical="justify" wrapText="1"/>
      <protection/>
    </xf>
    <xf numFmtId="165" fontId="6" fillId="0" borderId="11" xfId="1845" applyNumberFormat="1" applyFont="1" applyFill="1" applyBorder="1" applyAlignment="1">
      <alignment horizontal="right" vertical="justify" wrapText="1"/>
      <protection/>
    </xf>
    <xf numFmtId="0" fontId="55" fillId="0" borderId="0" xfId="0" applyFont="1" applyAlignment="1">
      <alignment/>
    </xf>
    <xf numFmtId="0" fontId="6" fillId="0" borderId="0" xfId="1845" applyFont="1" applyFill="1" applyBorder="1" applyAlignment="1">
      <alignment vertical="justify" wrapText="1"/>
      <protection/>
    </xf>
    <xf numFmtId="165" fontId="6" fillId="0" borderId="0" xfId="1845" applyNumberFormat="1" applyFont="1" applyFill="1" applyBorder="1" applyAlignment="1">
      <alignment horizontal="right" vertical="justify" wrapText="1"/>
      <protection/>
    </xf>
    <xf numFmtId="0" fontId="0" fillId="0" borderId="0" xfId="0" applyBorder="1" applyAlignment="1">
      <alignment/>
    </xf>
    <xf numFmtId="0" fontId="6" fillId="0" borderId="13" xfId="1845" applyFont="1" applyFill="1" applyBorder="1" applyAlignment="1">
      <alignment vertical="justify" wrapText="1"/>
      <protection/>
    </xf>
    <xf numFmtId="165" fontId="6" fillId="0" borderId="13" xfId="1845" applyNumberFormat="1" applyFont="1" applyFill="1" applyBorder="1" applyAlignment="1">
      <alignment horizontal="right" vertical="justify" wrapText="1"/>
      <protection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4" fontId="2" fillId="0" borderId="10" xfId="2149" applyNumberFormat="1" applyFont="1" applyFill="1" applyBorder="1" applyAlignment="1" applyProtection="1">
      <alignment vertical="center"/>
      <protection locked="0"/>
    </xf>
    <xf numFmtId="165" fontId="2" fillId="0" borderId="10" xfId="2149" applyNumberFormat="1" applyFont="1" applyFill="1" applyBorder="1" applyAlignment="1" applyProtection="1">
      <alignment vertical="center"/>
      <protection locked="0"/>
    </xf>
    <xf numFmtId="4" fontId="2" fillId="0" borderId="0" xfId="2149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2149" applyNumberFormat="1" applyFont="1" applyFill="1" applyBorder="1" applyAlignment="1" applyProtection="1">
      <alignment/>
      <protection locked="0"/>
    </xf>
    <xf numFmtId="166" fontId="3" fillId="0" borderId="0" xfId="2149" applyNumberFormat="1" applyFont="1" applyFill="1" applyBorder="1" applyAlignment="1" applyProtection="1">
      <alignment horizontal="right"/>
      <protection locked="0"/>
    </xf>
    <xf numFmtId="0" fontId="33" fillId="0" borderId="0" xfId="2149" applyFont="1" applyFill="1" applyProtection="1">
      <alignment/>
      <protection locked="0"/>
    </xf>
    <xf numFmtId="4" fontId="2" fillId="0" borderId="0" xfId="2149" applyNumberFormat="1" applyFont="1" applyFill="1" applyBorder="1" applyAlignment="1" applyProtection="1">
      <alignment vertical="center"/>
      <protection locked="0"/>
    </xf>
    <xf numFmtId="165" fontId="2" fillId="0" borderId="0" xfId="2149" applyNumberFormat="1" applyFont="1" applyFill="1" applyBorder="1" applyAlignment="1" applyProtection="1">
      <alignment vertical="center"/>
      <protection locked="0"/>
    </xf>
    <xf numFmtId="4" fontId="2" fillId="0" borderId="0" xfId="2149" applyNumberFormat="1" applyFont="1" applyFill="1" applyAlignment="1" applyProtection="1">
      <alignment horizontal="right"/>
      <protection locked="0"/>
    </xf>
    <xf numFmtId="4" fontId="3" fillId="0" borderId="0" xfId="2149" applyNumberFormat="1" applyFont="1" applyFill="1" applyProtection="1">
      <alignment/>
      <protection locked="0"/>
    </xf>
    <xf numFmtId="4" fontId="7" fillId="0" borderId="0" xfId="2149" applyNumberFormat="1" applyFont="1" applyFill="1" applyBorder="1" applyAlignment="1" applyProtection="1">
      <alignment vertical="center"/>
      <protection locked="0"/>
    </xf>
    <xf numFmtId="165" fontId="7" fillId="0" borderId="0" xfId="2149" applyNumberFormat="1" applyFont="1" applyFill="1" applyBorder="1" applyAlignment="1" applyProtection="1">
      <alignment vertical="center"/>
      <protection locked="0"/>
    </xf>
    <xf numFmtId="0" fontId="2" fillId="0" borderId="0" xfId="2149" applyFont="1" applyFill="1" applyBorder="1" applyProtection="1">
      <alignment/>
      <protection locked="0"/>
    </xf>
    <xf numFmtId="0" fontId="8" fillId="0" borderId="0" xfId="2149" applyFont="1" applyFill="1" applyBorder="1" applyProtection="1">
      <alignment/>
      <protection locked="0"/>
    </xf>
    <xf numFmtId="4" fontId="4" fillId="0" borderId="0" xfId="2149" applyNumberFormat="1" applyFont="1" applyFill="1" applyBorder="1" applyAlignment="1" applyProtection="1">
      <alignment vertical="center"/>
      <protection locked="0"/>
    </xf>
    <xf numFmtId="4" fontId="7" fillId="0" borderId="11" xfId="2149" applyNumberFormat="1" applyFont="1" applyFill="1" applyBorder="1" applyAlignment="1" applyProtection="1">
      <alignment vertical="center"/>
      <protection locked="0"/>
    </xf>
    <xf numFmtId="0" fontId="11" fillId="0" borderId="0" xfId="2149" applyFont="1" applyFill="1" applyBorder="1" applyProtection="1">
      <alignment/>
      <protection locked="0"/>
    </xf>
    <xf numFmtId="0" fontId="34" fillId="0" borderId="0" xfId="2149" applyFont="1" applyFill="1" applyProtection="1">
      <alignment/>
      <protection locked="0"/>
    </xf>
    <xf numFmtId="4" fontId="2" fillId="0" borderId="0" xfId="2149" applyNumberFormat="1" applyFont="1" applyFill="1" applyBorder="1" applyAlignment="1" applyProtection="1" quotePrefix="1">
      <alignment horizontal="center" vertical="center" wrapText="1"/>
      <protection locked="0"/>
    </xf>
    <xf numFmtId="17" fontId="2" fillId="0" borderId="0" xfId="2149" applyNumberFormat="1" applyFont="1" applyFill="1" applyBorder="1" applyProtection="1" quotePrefix="1">
      <alignment/>
      <protection locked="0"/>
    </xf>
    <xf numFmtId="0" fontId="8" fillId="0" borderId="0" xfId="2149" applyFont="1" applyFill="1" applyBorder="1" applyProtection="1" quotePrefix="1">
      <alignment/>
      <protection locked="0"/>
    </xf>
    <xf numFmtId="4" fontId="8" fillId="0" borderId="0" xfId="2149" applyNumberFormat="1" applyFont="1" applyFill="1" applyBorder="1" applyProtection="1">
      <alignment/>
      <protection locked="0"/>
    </xf>
    <xf numFmtId="4" fontId="33" fillId="0" borderId="0" xfId="2149" applyNumberFormat="1" applyFont="1" applyFill="1" applyBorder="1" applyAlignment="1" applyProtection="1">
      <alignment horizontal="center" vertical="center" wrapText="1"/>
      <protection locked="0"/>
    </xf>
    <xf numFmtId="165" fontId="2" fillId="0" borderId="0" xfId="2149" applyNumberFormat="1" applyFont="1" applyFill="1" applyBorder="1" applyAlignment="1" applyProtection="1">
      <alignment wrapText="1"/>
      <protection locked="0"/>
    </xf>
    <xf numFmtId="165" fontId="2" fillId="0" borderId="0" xfId="2149" applyNumberFormat="1" applyFont="1" applyFill="1" applyBorder="1" applyAlignment="1" applyProtection="1">
      <alignment/>
      <protection locked="0"/>
    </xf>
    <xf numFmtId="4" fontId="2" fillId="0" borderId="0" xfId="2149" applyNumberFormat="1" applyFont="1" applyFill="1" applyBorder="1" applyProtection="1">
      <alignment/>
      <protection locked="0"/>
    </xf>
    <xf numFmtId="4" fontId="5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2133" applyFont="1" applyFill="1" applyBorder="1" applyProtection="1">
      <alignment/>
      <protection locked="0"/>
    </xf>
    <xf numFmtId="0" fontId="33" fillId="0" borderId="0" xfId="2133" applyFont="1" applyFill="1" applyProtection="1">
      <alignment/>
      <protection locked="0"/>
    </xf>
    <xf numFmtId="4" fontId="2" fillId="0" borderId="0" xfId="2133" applyNumberFormat="1" applyFont="1" applyFill="1" applyBorder="1" applyAlignment="1" applyProtection="1">
      <alignment horizontal="left" wrapText="1"/>
      <protection locked="0"/>
    </xf>
    <xf numFmtId="0" fontId="2" fillId="0" borderId="0" xfId="2133" applyFont="1" applyFill="1" applyBorder="1" applyProtection="1">
      <alignment/>
      <protection locked="0"/>
    </xf>
    <xf numFmtId="0" fontId="5" fillId="0" borderId="0" xfId="1676" applyFont="1" applyFill="1" applyBorder="1" applyAlignment="1" applyProtection="1">
      <alignment vertical="justify"/>
      <protection locked="0"/>
    </xf>
    <xf numFmtId="0" fontId="2" fillId="0" borderId="10" xfId="1676" applyFont="1" applyFill="1" applyBorder="1" applyAlignment="1" applyProtection="1">
      <alignment vertical="center"/>
      <protection/>
    </xf>
    <xf numFmtId="0" fontId="2" fillId="0" borderId="10" xfId="1676" applyFont="1" applyFill="1" applyBorder="1" applyAlignment="1" applyProtection="1">
      <alignment vertical="center" wrapText="1"/>
      <protection/>
    </xf>
    <xf numFmtId="0" fontId="2" fillId="0" borderId="10" xfId="1676" applyFont="1" applyFill="1" applyBorder="1" applyAlignment="1" applyProtection="1">
      <alignment horizontal="center" vertical="center" wrapText="1"/>
      <protection/>
    </xf>
    <xf numFmtId="0" fontId="2" fillId="0" borderId="0" xfId="1676" applyFont="1" applyFill="1" applyBorder="1" applyAlignment="1" applyProtection="1">
      <alignment vertical="center"/>
      <protection/>
    </xf>
    <xf numFmtId="0" fontId="2" fillId="0" borderId="0" xfId="1676" applyFont="1" applyFill="1" applyBorder="1" applyAlignment="1" applyProtection="1">
      <alignment vertical="center" wrapText="1"/>
      <protection/>
    </xf>
    <xf numFmtId="0" fontId="2" fillId="0" borderId="0" xfId="1676" applyFont="1" applyFill="1" applyBorder="1" applyAlignment="1" applyProtection="1">
      <alignment horizontal="center" vertical="center" wrapText="1"/>
      <protection/>
    </xf>
    <xf numFmtId="0" fontId="4" fillId="0" borderId="0" xfId="1676" applyFont="1" applyFill="1" applyBorder="1" applyAlignment="1" applyProtection="1">
      <alignment horizontal="center" vertical="top"/>
      <protection/>
    </xf>
    <xf numFmtId="0" fontId="5" fillId="0" borderId="0" xfId="1676" applyFont="1" applyFill="1" applyBorder="1" applyAlignment="1" applyProtection="1">
      <alignment vertical="justify"/>
      <protection/>
    </xf>
    <xf numFmtId="0" fontId="5" fillId="0" borderId="0" xfId="1676" applyFont="1" applyFill="1" applyBorder="1" applyAlignment="1" applyProtection="1">
      <alignment vertical="justify" wrapText="1"/>
      <protection/>
    </xf>
    <xf numFmtId="0" fontId="4" fillId="0" borderId="0" xfId="1676" applyFont="1" applyFill="1" applyBorder="1" applyAlignment="1" applyProtection="1">
      <alignment horizontal="center"/>
      <protection/>
    </xf>
    <xf numFmtId="0" fontId="2" fillId="0" borderId="0" xfId="1676" applyFont="1" applyFill="1" applyBorder="1" applyAlignment="1" applyProtection="1">
      <alignment horizontal="center" vertical="top"/>
      <protection/>
    </xf>
    <xf numFmtId="0" fontId="2" fillId="0" borderId="0" xfId="1676" applyFont="1" applyFill="1" applyBorder="1" applyAlignment="1" applyProtection="1">
      <alignment vertical="justify" wrapText="1"/>
      <protection/>
    </xf>
    <xf numFmtId="0" fontId="2" fillId="0" borderId="0" xfId="1676" applyFont="1" applyFill="1" applyBorder="1" applyAlignment="1" applyProtection="1">
      <alignment horizontal="center"/>
      <protection/>
    </xf>
    <xf numFmtId="0" fontId="6" fillId="0" borderId="0" xfId="1676" applyFont="1" applyFill="1" applyBorder="1" applyAlignment="1" applyProtection="1">
      <alignment horizontal="center" vertical="top"/>
      <protection/>
    </xf>
    <xf numFmtId="0" fontId="6" fillId="0" borderId="11" xfId="1676" applyFont="1" applyFill="1" applyBorder="1" applyAlignment="1" applyProtection="1">
      <alignment/>
      <protection/>
    </xf>
    <xf numFmtId="0" fontId="6" fillId="0" borderId="0" xfId="1676" applyFont="1" applyFill="1" applyBorder="1" applyAlignment="1" applyProtection="1">
      <alignment horizontal="center"/>
      <protection/>
    </xf>
    <xf numFmtId="0" fontId="7" fillId="0" borderId="0" xfId="1676" applyFont="1" applyFill="1" applyBorder="1" applyAlignment="1" applyProtection="1">
      <alignment horizontal="center" vertical="top"/>
      <protection/>
    </xf>
    <xf numFmtId="0" fontId="7" fillId="0" borderId="0" xfId="1676" applyFont="1" applyFill="1" applyBorder="1" applyAlignment="1" applyProtection="1">
      <alignment vertical="justify" wrapText="1"/>
      <protection/>
    </xf>
    <xf numFmtId="0" fontId="7" fillId="0" borderId="0" xfId="1676" applyFont="1" applyFill="1" applyBorder="1" applyAlignment="1" applyProtection="1">
      <alignment horizontal="center"/>
      <protection/>
    </xf>
    <xf numFmtId="0" fontId="7" fillId="0" borderId="0" xfId="1676" applyFont="1" applyFill="1" applyBorder="1" applyAlignment="1" applyProtection="1">
      <alignment horizontal="left" vertical="center"/>
      <protection/>
    </xf>
    <xf numFmtId="0" fontId="7" fillId="0" borderId="0" xfId="1676" applyFont="1" applyFill="1" applyBorder="1" applyAlignment="1" applyProtection="1">
      <alignment horizontal="left" vertical="top" wrapText="1"/>
      <protection/>
    </xf>
    <xf numFmtId="0" fontId="7" fillId="0" borderId="0" xfId="1676" applyFont="1" applyFill="1" applyBorder="1" applyAlignment="1" applyProtection="1">
      <alignment horizontal="center" vertical="center"/>
      <protection/>
    </xf>
    <xf numFmtId="0" fontId="9" fillId="0" borderId="0" xfId="1676" applyFont="1" applyFill="1" applyBorder="1" applyAlignment="1" applyProtection="1">
      <alignment horizontal="center" vertical="top"/>
      <protection/>
    </xf>
    <xf numFmtId="0" fontId="7" fillId="0" borderId="14" xfId="1676" applyFont="1" applyFill="1" applyBorder="1" applyAlignment="1" applyProtection="1">
      <alignment vertical="justify" wrapText="1"/>
      <protection/>
    </xf>
    <xf numFmtId="0" fontId="7" fillId="0" borderId="14" xfId="1676" applyFont="1" applyFill="1" applyBorder="1" applyAlignment="1" applyProtection="1">
      <alignment horizontal="center"/>
      <protection/>
    </xf>
    <xf numFmtId="0" fontId="10" fillId="0" borderId="0" xfId="1676" applyFont="1" applyFill="1" applyBorder="1" applyAlignment="1" applyProtection="1">
      <alignment vertical="top"/>
      <protection/>
    </xf>
    <xf numFmtId="0" fontId="4" fillId="0" borderId="0" xfId="1676" applyFont="1" applyFill="1" applyBorder="1" applyAlignment="1" applyProtection="1">
      <alignment horizontal="left" vertical="top" wrapText="1"/>
      <protection/>
    </xf>
    <xf numFmtId="0" fontId="4" fillId="0" borderId="0" xfId="1676" applyFont="1" applyFill="1" applyBorder="1" applyAlignment="1" applyProtection="1">
      <alignment horizontal="center" vertical="center"/>
      <protection/>
    </xf>
    <xf numFmtId="0" fontId="7" fillId="0" borderId="0" xfId="1676" applyFont="1" applyFill="1" applyBorder="1" applyAlignment="1" applyProtection="1">
      <alignment vertical="top"/>
      <protection/>
    </xf>
    <xf numFmtId="0" fontId="7" fillId="0" borderId="11" xfId="1676" applyFont="1" applyFill="1" applyBorder="1" applyAlignment="1" applyProtection="1">
      <alignment horizontal="left" vertical="top" wrapText="1"/>
      <protection/>
    </xf>
    <xf numFmtId="0" fontId="7" fillId="0" borderId="11" xfId="1676" applyFont="1" applyFill="1" applyBorder="1" applyAlignment="1" applyProtection="1">
      <alignment horizontal="center" vertical="center"/>
      <protection/>
    </xf>
    <xf numFmtId="49" fontId="6" fillId="0" borderId="15" xfId="2521" applyNumberFormat="1" applyFont="1" applyFill="1" applyBorder="1" applyAlignment="1" applyProtection="1">
      <alignment horizontal="center" vertical="top"/>
      <protection/>
    </xf>
    <xf numFmtId="167" fontId="6" fillId="0" borderId="15" xfId="2521" applyNumberFormat="1" applyFont="1" applyFill="1" applyBorder="1" applyAlignment="1" applyProtection="1">
      <alignment vertical="top" wrapText="1"/>
      <protection/>
    </xf>
    <xf numFmtId="0" fontId="7" fillId="0" borderId="0" xfId="2521" applyFont="1" applyFill="1" applyBorder="1" applyAlignment="1" applyProtection="1">
      <alignment horizontal="center"/>
      <protection/>
    </xf>
    <xf numFmtId="49" fontId="2" fillId="0" borderId="0" xfId="2521" applyNumberFormat="1" applyFont="1" applyFill="1" applyBorder="1" applyAlignment="1" applyProtection="1">
      <alignment horizontal="center" vertical="top"/>
      <protection/>
    </xf>
    <xf numFmtId="0" fontId="2" fillId="0" borderId="0" xfId="2521" applyFont="1" applyFill="1" applyBorder="1" applyAlignment="1" applyProtection="1">
      <alignment vertical="top" wrapText="1"/>
      <protection/>
    </xf>
    <xf numFmtId="0" fontId="2" fillId="0" borderId="0" xfId="252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wrapText="1"/>
      <protection/>
    </xf>
    <xf numFmtId="4" fontId="8" fillId="0" borderId="0" xfId="0" applyNumberFormat="1" applyFont="1" applyFill="1" applyAlignment="1" applyProtection="1">
      <alignment horizontal="left" wrapText="1"/>
      <protection/>
    </xf>
    <xf numFmtId="0" fontId="2" fillId="0" borderId="0" xfId="2522" applyFont="1" applyFill="1" applyBorder="1" applyAlignment="1" applyProtection="1">
      <alignment horizontal="center"/>
      <protection/>
    </xf>
    <xf numFmtId="0" fontId="2" fillId="0" borderId="0" xfId="1845" applyFont="1" applyFill="1" applyBorder="1" applyAlignment="1" applyProtection="1">
      <alignment wrapText="1"/>
      <protection/>
    </xf>
    <xf numFmtId="0" fontId="2" fillId="0" borderId="0" xfId="1980" applyFont="1" applyFill="1" applyBorder="1" applyAlignment="1" applyProtection="1">
      <alignment wrapText="1"/>
      <protection/>
    </xf>
    <xf numFmtId="0" fontId="2" fillId="0" borderId="0" xfId="1676" applyFont="1" applyFill="1" applyAlignment="1" applyProtection="1">
      <alignment vertical="top" wrapText="1"/>
      <protection/>
    </xf>
    <xf numFmtId="49" fontId="2" fillId="0" borderId="0" xfId="1845" applyNumberFormat="1" applyFont="1" applyFill="1" applyBorder="1" applyAlignment="1" applyProtection="1">
      <alignment wrapText="1"/>
      <protection/>
    </xf>
    <xf numFmtId="0" fontId="2" fillId="0" borderId="0" xfId="2521" applyFont="1" applyFill="1" applyAlignment="1" applyProtection="1">
      <alignment vertical="top" wrapText="1"/>
      <protection/>
    </xf>
    <xf numFmtId="49" fontId="7" fillId="0" borderId="0" xfId="2521" applyNumberFormat="1" applyFont="1" applyFill="1" applyBorder="1" applyAlignment="1" applyProtection="1">
      <alignment horizontal="center" vertical="top"/>
      <protection/>
    </xf>
    <xf numFmtId="4" fontId="7" fillId="0" borderId="16" xfId="2521" applyNumberFormat="1" applyFont="1" applyFill="1" applyBorder="1" applyAlignment="1" applyProtection="1">
      <alignment vertical="top"/>
      <protection/>
    </xf>
    <xf numFmtId="0" fontId="7" fillId="0" borderId="16" xfId="2521" applyFont="1" applyFill="1" applyBorder="1" applyAlignment="1" applyProtection="1">
      <alignment horizontal="center"/>
      <protection/>
    </xf>
    <xf numFmtId="16" fontId="2" fillId="0" borderId="0" xfId="0" applyNumberFormat="1" applyFont="1" applyFill="1" applyAlignment="1" applyProtection="1" quotePrefix="1">
      <alignment horizontal="center" vertical="top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Fill="1" applyAlignment="1" applyProtection="1">
      <alignment horizontal="center"/>
      <protection/>
    </xf>
    <xf numFmtId="16" fontId="2" fillId="0" borderId="0" xfId="0" applyNumberFormat="1" applyFont="1" applyFill="1" applyAlignment="1" applyProtection="1">
      <alignment horizontal="center" vertical="top"/>
      <protection/>
    </xf>
    <xf numFmtId="4" fontId="2" fillId="0" borderId="17" xfId="0" applyNumberFormat="1" applyFont="1" applyFill="1" applyBorder="1" applyAlignment="1" applyProtection="1" quotePrefix="1">
      <alignment horizontal="justify" vertical="justify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4" fontId="2" fillId="0" borderId="12" xfId="0" applyNumberFormat="1" applyFont="1" applyFill="1" applyBorder="1" applyAlignment="1" applyProtection="1" quotePrefix="1">
      <alignment horizontal="justify" vertical="justify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1676" applyFont="1" applyFill="1" applyBorder="1" applyAlignment="1" applyProtection="1">
      <alignment vertical="top"/>
      <protection/>
    </xf>
    <xf numFmtId="49" fontId="2" fillId="0" borderId="0" xfId="1676" applyNumberFormat="1" applyFont="1" applyFill="1" applyBorder="1" applyAlignment="1" applyProtection="1">
      <alignment horizontal="left" vertical="top" wrapText="1"/>
      <protection/>
    </xf>
    <xf numFmtId="0" fontId="2" fillId="0" borderId="0" xfId="1676" applyFont="1" applyFill="1" applyBorder="1" applyAlignment="1" applyProtection="1">
      <alignment horizontal="center" vertical="center"/>
      <protection/>
    </xf>
    <xf numFmtId="167" fontId="6" fillId="0" borderId="15" xfId="2521" applyNumberFormat="1" applyFont="1" applyFill="1" applyBorder="1" applyAlignment="1" applyProtection="1">
      <alignment vertical="top"/>
      <protection/>
    </xf>
    <xf numFmtId="49" fontId="2" fillId="0" borderId="0" xfId="2521" applyNumberFormat="1" applyFont="1" applyFill="1" applyBorder="1" applyAlignment="1" applyProtection="1" quotePrefix="1">
      <alignment horizontal="center" vertical="top"/>
      <protection/>
    </xf>
    <xf numFmtId="4" fontId="8" fillId="0" borderId="0" xfId="0" applyNumberFormat="1" applyFont="1" applyFill="1" applyAlignment="1" applyProtection="1">
      <alignment horizontal="left" vertical="top" wrapText="1"/>
      <protection/>
    </xf>
    <xf numFmtId="0" fontId="2" fillId="0" borderId="12" xfId="0" applyFont="1" applyFill="1" applyBorder="1" applyAlignment="1" applyProtection="1">
      <alignment horizontal="left" wrapText="1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2" fillId="0" borderId="12" xfId="0" applyFont="1" applyFill="1" applyBorder="1" applyAlignment="1" applyProtection="1" quotePrefix="1">
      <alignment horizontal="left" wrapText="1"/>
      <protection/>
    </xf>
    <xf numFmtId="0" fontId="2" fillId="0" borderId="12" xfId="0" applyFont="1" applyFill="1" applyBorder="1" applyAlignment="1" applyProtection="1">
      <alignment vertical="center"/>
      <protection/>
    </xf>
    <xf numFmtId="4" fontId="8" fillId="0" borderId="0" xfId="0" applyNumberFormat="1" applyFont="1" applyFill="1" applyAlignment="1" applyProtection="1">
      <alignment horizontal="left" vertical="top" wrapText="1"/>
      <protection/>
    </xf>
    <xf numFmtId="0" fontId="2" fillId="0" borderId="12" xfId="0" applyFont="1" applyBorder="1" applyAlignment="1" applyProtection="1" quotePrefix="1">
      <alignment wrapText="1"/>
      <protection/>
    </xf>
    <xf numFmtId="0" fontId="2" fillId="0" borderId="12" xfId="252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 quotePrefix="1">
      <alignment wrapText="1"/>
      <protection/>
    </xf>
    <xf numFmtId="14" fontId="6" fillId="0" borderId="15" xfId="2521" applyNumberFormat="1" applyFont="1" applyFill="1" applyBorder="1" applyAlignment="1" applyProtection="1" quotePrefix="1">
      <alignment horizontal="center" vertical="top"/>
      <protection/>
    </xf>
    <xf numFmtId="0" fontId="2" fillId="0" borderId="0" xfId="1980" applyFont="1" applyFill="1" applyAlignment="1" applyProtection="1">
      <alignment wrapText="1"/>
      <protection/>
    </xf>
    <xf numFmtId="49" fontId="7" fillId="0" borderId="10" xfId="2521" applyNumberFormat="1" applyFont="1" applyFill="1" applyBorder="1" applyAlignment="1" applyProtection="1">
      <alignment horizontal="center" vertical="top"/>
      <protection/>
    </xf>
    <xf numFmtId="0" fontId="2" fillId="0" borderId="0" xfId="1980" applyFont="1" applyFill="1" applyBorder="1" applyAlignment="1" applyProtection="1">
      <alignment vertical="top" wrapText="1"/>
      <protection/>
    </xf>
    <xf numFmtId="0" fontId="13" fillId="0" borderId="0" xfId="1676" applyFont="1" applyFill="1" applyProtection="1">
      <alignment/>
      <protection/>
    </xf>
    <xf numFmtId="0" fontId="13" fillId="0" borderId="0" xfId="1676" applyFont="1" applyFill="1" applyAlignment="1" applyProtection="1">
      <alignment horizontal="center"/>
      <protection/>
    </xf>
    <xf numFmtId="4" fontId="4" fillId="0" borderId="0" xfId="2567" applyNumberFormat="1" applyFont="1" applyFill="1" applyBorder="1" applyAlignment="1" applyProtection="1">
      <alignment/>
      <protection locked="0"/>
    </xf>
    <xf numFmtId="165" fontId="4" fillId="0" borderId="0" xfId="2567" applyNumberFormat="1" applyFont="1" applyFill="1" applyBorder="1" applyAlignment="1" applyProtection="1">
      <alignment/>
      <protection locked="0"/>
    </xf>
    <xf numFmtId="4" fontId="2" fillId="0" borderId="0" xfId="2567" applyNumberFormat="1" applyFont="1" applyFill="1" applyBorder="1" applyAlignment="1" applyProtection="1">
      <alignment/>
      <protection locked="0"/>
    </xf>
    <xf numFmtId="165" fontId="2" fillId="0" borderId="0" xfId="2567" applyNumberFormat="1" applyFont="1" applyFill="1" applyBorder="1" applyAlignment="1" applyProtection="1">
      <alignment/>
      <protection locked="0"/>
    </xf>
    <xf numFmtId="4" fontId="6" fillId="0" borderId="0" xfId="2567" applyNumberFormat="1" applyFont="1" applyFill="1" applyBorder="1" applyAlignment="1" applyProtection="1">
      <alignment/>
      <protection locked="0"/>
    </xf>
    <xf numFmtId="165" fontId="6" fillId="0" borderId="0" xfId="2567" applyNumberFormat="1" applyFont="1" applyFill="1" applyBorder="1" applyAlignment="1" applyProtection="1">
      <alignment/>
      <protection locked="0"/>
    </xf>
    <xf numFmtId="165" fontId="2" fillId="0" borderId="0" xfId="2567" applyNumberFormat="1" applyFont="1" applyFill="1" applyBorder="1" applyAlignment="1" applyProtection="1">
      <alignment vertical="center"/>
      <protection locked="0"/>
    </xf>
    <xf numFmtId="4" fontId="7" fillId="0" borderId="0" xfId="2567" applyNumberFormat="1" applyFont="1" applyFill="1" applyBorder="1" applyAlignment="1" applyProtection="1">
      <alignment/>
      <protection locked="0"/>
    </xf>
    <xf numFmtId="165" fontId="7" fillId="0" borderId="0" xfId="2567" applyNumberFormat="1" applyFont="1" applyFill="1" applyBorder="1" applyAlignment="1" applyProtection="1">
      <alignment/>
      <protection locked="0"/>
    </xf>
    <xf numFmtId="165" fontId="7" fillId="0" borderId="0" xfId="2567" applyNumberFormat="1" applyFont="1" applyFill="1" applyBorder="1" applyAlignment="1" applyProtection="1">
      <alignment vertical="center"/>
      <protection locked="0"/>
    </xf>
    <xf numFmtId="4" fontId="7" fillId="0" borderId="14" xfId="2567" applyNumberFormat="1" applyFont="1" applyFill="1" applyBorder="1" applyAlignment="1" applyProtection="1">
      <alignment/>
      <protection locked="0"/>
    </xf>
    <xf numFmtId="4" fontId="7" fillId="0" borderId="0" xfId="2521" applyNumberFormat="1" applyFont="1" applyFill="1" applyBorder="1" applyAlignment="1" applyProtection="1">
      <alignment/>
      <protection locked="0"/>
    </xf>
    <xf numFmtId="165" fontId="7" fillId="0" borderId="0" xfId="2521" applyNumberFormat="1" applyFont="1" applyFill="1" applyBorder="1" applyAlignment="1" applyProtection="1">
      <alignment/>
      <protection locked="0"/>
    </xf>
    <xf numFmtId="4" fontId="2" fillId="0" borderId="0" xfId="2521" applyNumberFormat="1" applyFont="1" applyFill="1" applyBorder="1" applyAlignment="1" applyProtection="1">
      <alignment/>
      <protection locked="0"/>
    </xf>
    <xf numFmtId="165" fontId="2" fillId="0" borderId="0" xfId="2521" applyNumberFormat="1" applyFont="1" applyFill="1" applyBorder="1" applyAlignment="1" applyProtection="1">
      <alignment/>
      <protection locked="0"/>
    </xf>
    <xf numFmtId="4" fontId="2" fillId="0" borderId="0" xfId="2521" applyNumberFormat="1" applyFont="1" applyFill="1" applyBorder="1" applyAlignment="1" applyProtection="1" quotePrefix="1">
      <alignment/>
      <protection locked="0"/>
    </xf>
    <xf numFmtId="4" fontId="7" fillId="0" borderId="16" xfId="2521" applyNumberFormat="1" applyFont="1" applyFill="1" applyBorder="1" applyAlignment="1" applyProtection="1">
      <alignment/>
      <protection locked="0"/>
    </xf>
    <xf numFmtId="165" fontId="9" fillId="0" borderId="16" xfId="2521" applyNumberFormat="1" applyFont="1" applyFill="1" applyBorder="1" applyAlignment="1" applyProtection="1">
      <alignment/>
      <protection locked="0"/>
    </xf>
    <xf numFmtId="165" fontId="7" fillId="0" borderId="16" xfId="2521" applyNumberFormat="1" applyFont="1" applyFill="1" applyBorder="1" applyAlignment="1" applyProtection="1">
      <alignment/>
      <protection locked="0"/>
    </xf>
    <xf numFmtId="0" fontId="2" fillId="0" borderId="0" xfId="1676" applyFont="1" applyFill="1" applyProtection="1">
      <alignment/>
      <protection locked="0"/>
    </xf>
    <xf numFmtId="165" fontId="57" fillId="0" borderId="0" xfId="2521" applyNumberFormat="1" applyFont="1" applyFill="1" applyBorder="1" applyAlignment="1" applyProtection="1">
      <alignment/>
      <protection locked="0"/>
    </xf>
    <xf numFmtId="4" fontId="13" fillId="0" borderId="0" xfId="1676" applyNumberFormat="1" applyFont="1" applyFill="1" applyAlignment="1" applyProtection="1">
      <alignment/>
      <protection locked="0"/>
    </xf>
    <xf numFmtId="165" fontId="13" fillId="0" borderId="0" xfId="1676" applyNumberFormat="1" applyFont="1" applyFill="1" applyAlignment="1" applyProtection="1">
      <alignment/>
      <protection locked="0"/>
    </xf>
    <xf numFmtId="4" fontId="2" fillId="0" borderId="12" xfId="2521" applyNumberFormat="1" applyFont="1" applyFill="1" applyBorder="1" applyAlignment="1" applyProtection="1">
      <alignment/>
      <protection locked="0"/>
    </xf>
    <xf numFmtId="165" fontId="2" fillId="0" borderId="12" xfId="2521" applyNumberFormat="1" applyFont="1" applyFill="1" applyBorder="1" applyAlignment="1" applyProtection="1">
      <alignment/>
      <protection locked="0"/>
    </xf>
    <xf numFmtId="4" fontId="4" fillId="0" borderId="0" xfId="2594" applyNumberFormat="1" applyFont="1" applyFill="1" applyBorder="1" applyAlignment="1" applyProtection="1">
      <alignment/>
      <protection locked="0"/>
    </xf>
    <xf numFmtId="165" fontId="4" fillId="0" borderId="0" xfId="2594" applyNumberFormat="1" applyFont="1" applyFill="1" applyBorder="1" applyAlignment="1" applyProtection="1">
      <alignment/>
      <protection locked="0"/>
    </xf>
    <xf numFmtId="4" fontId="2" fillId="0" borderId="0" xfId="2594" applyNumberFormat="1" applyFont="1" applyFill="1" applyBorder="1" applyAlignment="1" applyProtection="1">
      <alignment/>
      <protection locked="0"/>
    </xf>
    <xf numFmtId="165" fontId="2" fillId="0" borderId="0" xfId="2594" applyNumberFormat="1" applyFont="1" applyFill="1" applyBorder="1" applyAlignment="1" applyProtection="1">
      <alignment/>
      <protection locked="0"/>
    </xf>
    <xf numFmtId="4" fontId="6" fillId="0" borderId="0" xfId="2594" applyNumberFormat="1" applyFont="1" applyFill="1" applyBorder="1" applyAlignment="1" applyProtection="1">
      <alignment/>
      <protection locked="0"/>
    </xf>
    <xf numFmtId="165" fontId="6" fillId="0" borderId="0" xfId="2594" applyNumberFormat="1" applyFont="1" applyFill="1" applyBorder="1" applyAlignment="1" applyProtection="1">
      <alignment/>
      <protection locked="0"/>
    </xf>
    <xf numFmtId="165" fontId="2" fillId="0" borderId="0" xfId="2594" applyNumberFormat="1" applyFont="1" applyFill="1" applyBorder="1" applyAlignment="1" applyProtection="1">
      <alignment vertical="center"/>
      <protection locked="0"/>
    </xf>
    <xf numFmtId="4" fontId="7" fillId="0" borderId="0" xfId="2594" applyNumberFormat="1" applyFont="1" applyFill="1" applyBorder="1" applyAlignment="1" applyProtection="1">
      <alignment/>
      <protection locked="0"/>
    </xf>
    <xf numFmtId="165" fontId="7" fillId="0" borderId="0" xfId="2594" applyNumberFormat="1" applyFont="1" applyFill="1" applyBorder="1" applyAlignment="1" applyProtection="1">
      <alignment/>
      <protection locked="0"/>
    </xf>
    <xf numFmtId="165" fontId="7" fillId="0" borderId="0" xfId="2594" applyNumberFormat="1" applyFont="1" applyFill="1" applyBorder="1" applyAlignment="1" applyProtection="1">
      <alignment vertical="center"/>
      <protection locked="0"/>
    </xf>
    <xf numFmtId="4" fontId="7" fillId="0" borderId="14" xfId="2594" applyNumberFormat="1" applyFont="1" applyFill="1" applyBorder="1" applyAlignment="1" applyProtection="1">
      <alignment/>
      <protection locked="0"/>
    </xf>
    <xf numFmtId="4" fontId="13" fillId="0" borderId="0" xfId="2149" applyNumberFormat="1" applyFont="1" applyFill="1" applyAlignment="1" applyProtection="1">
      <alignment/>
      <protection locked="0"/>
    </xf>
    <xf numFmtId="165" fontId="13" fillId="0" borderId="0" xfId="2149" applyNumberFormat="1" applyFont="1" applyFill="1" applyAlignment="1" applyProtection="1">
      <alignment/>
      <protection locked="0"/>
    </xf>
    <xf numFmtId="0" fontId="2" fillId="0" borderId="0" xfId="2149" applyFont="1" applyFill="1" applyProtection="1">
      <alignment/>
      <protection locked="0"/>
    </xf>
    <xf numFmtId="0" fontId="2" fillId="0" borderId="10" xfId="2149" applyFont="1" applyFill="1" applyBorder="1" applyAlignment="1" applyProtection="1">
      <alignment vertical="center"/>
      <protection/>
    </xf>
    <xf numFmtId="0" fontId="2" fillId="0" borderId="10" xfId="2149" applyFont="1" applyFill="1" applyBorder="1" applyAlignment="1" applyProtection="1">
      <alignment vertical="center" wrapText="1"/>
      <protection/>
    </xf>
    <xf numFmtId="0" fontId="2" fillId="0" borderId="10" xfId="2149" applyFont="1" applyFill="1" applyBorder="1" applyAlignment="1" applyProtection="1">
      <alignment horizontal="center" vertical="center" wrapText="1"/>
      <protection/>
    </xf>
    <xf numFmtId="0" fontId="2" fillId="0" borderId="0" xfId="2149" applyFont="1" applyFill="1" applyBorder="1" applyAlignment="1" applyProtection="1">
      <alignment vertical="center"/>
      <protection/>
    </xf>
    <xf numFmtId="0" fontId="2" fillId="0" borderId="0" xfId="2149" applyFont="1" applyFill="1" applyBorder="1" applyAlignment="1" applyProtection="1">
      <alignment vertical="center" wrapText="1"/>
      <protection/>
    </xf>
    <xf numFmtId="0" fontId="2" fillId="0" borderId="0" xfId="2149" applyFont="1" applyFill="1" applyBorder="1" applyAlignment="1" applyProtection="1">
      <alignment horizontal="center" vertical="center" wrapText="1"/>
      <protection/>
    </xf>
    <xf numFmtId="0" fontId="5" fillId="0" borderId="0" xfId="2149" applyFont="1" applyFill="1" applyBorder="1" applyAlignment="1" applyProtection="1">
      <alignment vertical="center"/>
      <protection/>
    </xf>
    <xf numFmtId="0" fontId="4" fillId="0" borderId="0" xfId="2149" applyFont="1" applyFill="1" applyBorder="1" applyAlignment="1" applyProtection="1">
      <alignment horizontal="center" vertical="top"/>
      <protection/>
    </xf>
    <xf numFmtId="0" fontId="5" fillId="0" borderId="0" xfId="2149" applyFont="1" applyFill="1" applyBorder="1" applyAlignment="1" applyProtection="1">
      <alignment vertical="justify" wrapText="1"/>
      <protection/>
    </xf>
    <xf numFmtId="0" fontId="4" fillId="0" borderId="0" xfId="2149" applyFont="1" applyFill="1" applyBorder="1" applyAlignment="1" applyProtection="1">
      <alignment horizontal="center"/>
      <protection/>
    </xf>
    <xf numFmtId="0" fontId="2" fillId="0" borderId="0" xfId="2149" applyFont="1" applyFill="1" applyBorder="1" applyAlignment="1" applyProtection="1">
      <alignment horizontal="center" vertical="top"/>
      <protection/>
    </xf>
    <xf numFmtId="0" fontId="2" fillId="0" borderId="0" xfId="2149" applyFont="1" applyFill="1" applyBorder="1" applyAlignment="1" applyProtection="1">
      <alignment vertical="justify" wrapText="1"/>
      <protection/>
    </xf>
    <xf numFmtId="0" fontId="2" fillId="0" borderId="0" xfId="2149" applyFont="1" applyFill="1" applyBorder="1" applyAlignment="1" applyProtection="1">
      <alignment horizontal="center"/>
      <protection/>
    </xf>
    <xf numFmtId="0" fontId="6" fillId="0" borderId="0" xfId="2149" applyFont="1" applyFill="1" applyBorder="1" applyAlignment="1" applyProtection="1">
      <alignment horizontal="center" vertical="top"/>
      <protection/>
    </xf>
    <xf numFmtId="0" fontId="6" fillId="0" borderId="11" xfId="2149" applyFont="1" applyFill="1" applyBorder="1" applyAlignment="1" applyProtection="1">
      <alignment/>
      <protection/>
    </xf>
    <xf numFmtId="0" fontId="6" fillId="0" borderId="0" xfId="2149" applyFont="1" applyFill="1" applyBorder="1" applyAlignment="1" applyProtection="1">
      <alignment horizontal="center"/>
      <protection/>
    </xf>
    <xf numFmtId="0" fontId="7" fillId="0" borderId="0" xfId="2149" applyFont="1" applyFill="1" applyBorder="1" applyAlignment="1" applyProtection="1">
      <alignment horizontal="center" vertical="top"/>
      <protection/>
    </xf>
    <xf numFmtId="0" fontId="7" fillId="0" borderId="0" xfId="2149" applyFont="1" applyFill="1" applyBorder="1" applyAlignment="1" applyProtection="1">
      <alignment vertical="justify" wrapText="1"/>
      <protection/>
    </xf>
    <xf numFmtId="0" fontId="7" fillId="0" borderId="0" xfId="2149" applyFont="1" applyFill="1" applyBorder="1" applyAlignment="1" applyProtection="1">
      <alignment horizontal="center"/>
      <protection/>
    </xf>
    <xf numFmtId="0" fontId="7" fillId="0" borderId="0" xfId="2149" applyFont="1" applyFill="1" applyBorder="1" applyAlignment="1" applyProtection="1">
      <alignment horizontal="left" vertical="center"/>
      <protection/>
    </xf>
    <xf numFmtId="0" fontId="7" fillId="0" borderId="0" xfId="2149" applyFont="1" applyFill="1" applyBorder="1" applyAlignment="1" applyProtection="1">
      <alignment horizontal="left" vertical="top" wrapText="1"/>
      <protection/>
    </xf>
    <xf numFmtId="0" fontId="7" fillId="0" borderId="0" xfId="2149" applyFont="1" applyFill="1" applyBorder="1" applyAlignment="1" applyProtection="1">
      <alignment horizontal="center" vertical="center"/>
      <protection/>
    </xf>
    <xf numFmtId="0" fontId="9" fillId="0" borderId="0" xfId="2149" applyFont="1" applyFill="1" applyBorder="1" applyAlignment="1" applyProtection="1">
      <alignment horizontal="center" vertical="top"/>
      <protection/>
    </xf>
    <xf numFmtId="0" fontId="7" fillId="0" borderId="14" xfId="2149" applyFont="1" applyFill="1" applyBorder="1" applyAlignment="1" applyProtection="1">
      <alignment vertical="justify" wrapText="1"/>
      <protection/>
    </xf>
    <xf numFmtId="0" fontId="7" fillId="0" borderId="14" xfId="2149" applyFont="1" applyFill="1" applyBorder="1" applyAlignment="1" applyProtection="1">
      <alignment horizontal="center"/>
      <protection/>
    </xf>
    <xf numFmtId="0" fontId="10" fillId="0" borderId="0" xfId="2149" applyFont="1" applyFill="1" applyBorder="1" applyAlignment="1" applyProtection="1">
      <alignment vertical="top"/>
      <protection/>
    </xf>
    <xf numFmtId="0" fontId="4" fillId="0" borderId="0" xfId="2149" applyFont="1" applyFill="1" applyBorder="1" applyAlignment="1" applyProtection="1">
      <alignment horizontal="left" vertical="top" wrapText="1"/>
      <protection/>
    </xf>
    <xf numFmtId="0" fontId="4" fillId="0" borderId="0" xfId="2149" applyFont="1" applyFill="1" applyBorder="1" applyAlignment="1" applyProtection="1">
      <alignment horizontal="center" vertical="center"/>
      <protection/>
    </xf>
    <xf numFmtId="0" fontId="7" fillId="0" borderId="0" xfId="2149" applyFont="1" applyFill="1" applyBorder="1" applyAlignment="1" applyProtection="1">
      <alignment vertical="top"/>
      <protection/>
    </xf>
    <xf numFmtId="0" fontId="7" fillId="0" borderId="11" xfId="2149" applyFont="1" applyFill="1" applyBorder="1" applyAlignment="1" applyProtection="1">
      <alignment horizontal="left" vertical="top" wrapText="1"/>
      <protection/>
    </xf>
    <xf numFmtId="0" fontId="7" fillId="0" borderId="11" xfId="2149" applyFont="1" applyFill="1" applyBorder="1" applyAlignment="1" applyProtection="1">
      <alignment horizontal="center" vertical="center"/>
      <protection/>
    </xf>
    <xf numFmtId="0" fontId="2" fillId="0" borderId="0" xfId="2012" applyFont="1" applyFill="1" applyBorder="1" applyAlignment="1" applyProtection="1">
      <alignment wrapText="1"/>
      <protection/>
    </xf>
    <xf numFmtId="0" fontId="2" fillId="0" borderId="0" xfId="2521" applyFont="1" applyFill="1" applyBorder="1" applyAlignment="1" applyProtection="1" quotePrefix="1">
      <alignment horizontal="left"/>
      <protection/>
    </xf>
    <xf numFmtId="0" fontId="2" fillId="0" borderId="0" xfId="2012" applyFont="1" applyFill="1" applyAlignment="1" applyProtection="1">
      <alignment wrapText="1"/>
      <protection/>
    </xf>
    <xf numFmtId="49" fontId="2" fillId="0" borderId="0" xfId="2012" applyNumberFormat="1" applyFont="1" applyFill="1" applyBorder="1" applyAlignment="1" applyProtection="1">
      <alignment wrapText="1"/>
      <protection/>
    </xf>
    <xf numFmtId="0" fontId="2" fillId="0" borderId="0" xfId="2149" applyFont="1" applyFill="1" applyAlignment="1" applyProtection="1">
      <alignment vertical="top" wrapText="1"/>
      <protection/>
    </xf>
    <xf numFmtId="16" fontId="2" fillId="0" borderId="0" xfId="0" applyNumberFormat="1" applyFont="1" applyFill="1" applyAlignment="1" applyProtection="1" quotePrefix="1">
      <alignment vertical="top"/>
      <protection/>
    </xf>
    <xf numFmtId="0" fontId="2" fillId="0" borderId="0" xfId="645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3" fillId="0" borderId="0" xfId="2149" applyFont="1" applyFill="1" applyProtection="1">
      <alignment/>
      <protection/>
    </xf>
    <xf numFmtId="0" fontId="13" fillId="0" borderId="0" xfId="2149" applyFont="1" applyFill="1" applyAlignment="1" applyProtection="1">
      <alignment horizontal="center"/>
      <protection/>
    </xf>
    <xf numFmtId="0" fontId="14" fillId="0" borderId="0" xfId="1845" applyFont="1" applyFill="1" applyBorder="1" applyAlignment="1">
      <alignment horizontal="left" vertical="justify"/>
      <protection/>
    </xf>
    <xf numFmtId="165" fontId="7" fillId="0" borderId="11" xfId="1676" applyNumberFormat="1" applyFont="1" applyFill="1" applyBorder="1" applyAlignment="1" applyProtection="1">
      <alignment horizontal="center" vertical="center"/>
      <protection locked="0"/>
    </xf>
    <xf numFmtId="165" fontId="7" fillId="0" borderId="14" xfId="2567" applyNumberFormat="1" applyFont="1" applyFill="1" applyBorder="1" applyAlignment="1" applyProtection="1">
      <alignment horizontal="center" vertical="center"/>
      <protection locked="0"/>
    </xf>
    <xf numFmtId="165" fontId="7" fillId="0" borderId="14" xfId="2594" applyNumberFormat="1" applyFont="1" applyFill="1" applyBorder="1" applyAlignment="1" applyProtection="1">
      <alignment horizontal="center" vertical="center"/>
      <protection locked="0"/>
    </xf>
    <xf numFmtId="165" fontId="7" fillId="0" borderId="11" xfId="2149" applyNumberFormat="1" applyFont="1" applyFill="1" applyBorder="1" applyAlignment="1" applyProtection="1">
      <alignment horizontal="center" vertical="center"/>
      <protection locked="0"/>
    </xf>
  </cellXfs>
  <cellStyles count="258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avadno 2 10" xfId="41"/>
    <cellStyle name="Navadno 2 10 2" xfId="42"/>
    <cellStyle name="Navadno 2 10 2 2" xfId="43"/>
    <cellStyle name="Navadno 2 10 2 2 2" xfId="44"/>
    <cellStyle name="Navadno 2 10 2 3" xfId="45"/>
    <cellStyle name="Navadno 2 10 2 3 2" xfId="46"/>
    <cellStyle name="Navadno 2 10 2 4" xfId="47"/>
    <cellStyle name="Navadno 2 10 3" xfId="48"/>
    <cellStyle name="Navadno 2 10 3 2" xfId="49"/>
    <cellStyle name="Navadno 2 10 3 2 2" xfId="50"/>
    <cellStyle name="Navadno 2 10 3 3" xfId="51"/>
    <cellStyle name="Navadno 2 10 4" xfId="52"/>
    <cellStyle name="Navadno 2 10 4 2" xfId="53"/>
    <cellStyle name="Navadno 2 10 5" xfId="54"/>
    <cellStyle name="Navadno 2 10 5 2" xfId="55"/>
    <cellStyle name="Navadno 2 10 6" xfId="56"/>
    <cellStyle name="Navadno 2 11" xfId="57"/>
    <cellStyle name="Navadno 2 11 2" xfId="58"/>
    <cellStyle name="Navadno 2 11 2 2" xfId="59"/>
    <cellStyle name="Navadno 2 11 2 2 2" xfId="60"/>
    <cellStyle name="Navadno 2 11 2 3" xfId="61"/>
    <cellStyle name="Navadno 2 11 2 3 2" xfId="62"/>
    <cellStyle name="Navadno 2 11 2 4" xfId="63"/>
    <cellStyle name="Navadno 2 11 3" xfId="64"/>
    <cellStyle name="Navadno 2 11 3 2" xfId="65"/>
    <cellStyle name="Navadno 2 11 3 2 2" xfId="66"/>
    <cellStyle name="Navadno 2 11 3 3" xfId="67"/>
    <cellStyle name="Navadno 2 11 4" xfId="68"/>
    <cellStyle name="Navadno 2 11 4 2" xfId="69"/>
    <cellStyle name="Navadno 2 11 5" xfId="70"/>
    <cellStyle name="Navadno 2 11 5 2" xfId="71"/>
    <cellStyle name="Navadno 2 11 6" xfId="72"/>
    <cellStyle name="Navadno 2 12" xfId="73"/>
    <cellStyle name="Navadno 2 12 2" xfId="74"/>
    <cellStyle name="Navadno 2 12 2 2" xfId="75"/>
    <cellStyle name="Navadno 2 12 2 2 2" xfId="76"/>
    <cellStyle name="Navadno 2 12 2 3" xfId="77"/>
    <cellStyle name="Navadno 2 12 2 3 2" xfId="78"/>
    <cellStyle name="Navadno 2 12 2 4" xfId="79"/>
    <cellStyle name="Navadno 2 12 3" xfId="80"/>
    <cellStyle name="Navadno 2 12 3 2" xfId="81"/>
    <cellStyle name="Navadno 2 12 3 2 2" xfId="82"/>
    <cellStyle name="Navadno 2 12 3 3" xfId="83"/>
    <cellStyle name="Navadno 2 12 4" xfId="84"/>
    <cellStyle name="Navadno 2 12 4 2" xfId="85"/>
    <cellStyle name="Navadno 2 12 5" xfId="86"/>
    <cellStyle name="Navadno 2 12 5 2" xfId="87"/>
    <cellStyle name="Navadno 2 12 6" xfId="88"/>
    <cellStyle name="Navadno 2 13" xfId="89"/>
    <cellStyle name="Navadno 2 13 2" xfId="90"/>
    <cellStyle name="Navadno 2 13 2 2" xfId="91"/>
    <cellStyle name="Navadno 2 13 2 2 2" xfId="92"/>
    <cellStyle name="Navadno 2 13 2 3" xfId="93"/>
    <cellStyle name="Navadno 2 13 2 3 2" xfId="94"/>
    <cellStyle name="Navadno 2 13 2 4" xfId="95"/>
    <cellStyle name="Navadno 2 13 3" xfId="96"/>
    <cellStyle name="Navadno 2 13 3 2" xfId="97"/>
    <cellStyle name="Navadno 2 13 3 2 2" xfId="98"/>
    <cellStyle name="Navadno 2 13 3 3" xfId="99"/>
    <cellStyle name="Navadno 2 13 4" xfId="100"/>
    <cellStyle name="Navadno 2 13 4 2" xfId="101"/>
    <cellStyle name="Navadno 2 13 5" xfId="102"/>
    <cellStyle name="Navadno 2 13 5 2" xfId="103"/>
    <cellStyle name="Navadno 2 13 6" xfId="104"/>
    <cellStyle name="Navadno 2 14" xfId="105"/>
    <cellStyle name="Navadno 2 14 2" xfId="106"/>
    <cellStyle name="Navadno 2 14 2 2" xfId="107"/>
    <cellStyle name="Navadno 2 14 2 2 2" xfId="108"/>
    <cellStyle name="Navadno 2 14 2 3" xfId="109"/>
    <cellStyle name="Navadno 2 14 2 3 2" xfId="110"/>
    <cellStyle name="Navadno 2 14 2 4" xfId="111"/>
    <cellStyle name="Navadno 2 14 3" xfId="112"/>
    <cellStyle name="Navadno 2 14 3 2" xfId="113"/>
    <cellStyle name="Navadno 2 14 3 2 2" xfId="114"/>
    <cellStyle name="Navadno 2 14 3 3" xfId="115"/>
    <cellStyle name="Navadno 2 14 4" xfId="116"/>
    <cellStyle name="Navadno 2 14 4 2" xfId="117"/>
    <cellStyle name="Navadno 2 14 5" xfId="118"/>
    <cellStyle name="Navadno 2 14 5 2" xfId="119"/>
    <cellStyle name="Navadno 2 14 6" xfId="120"/>
    <cellStyle name="Navadno 2 15" xfId="121"/>
    <cellStyle name="Navadno 2 15 2" xfId="122"/>
    <cellStyle name="Navadno 2 15 2 2" xfId="123"/>
    <cellStyle name="Navadno 2 15 2 2 2" xfId="124"/>
    <cellStyle name="Navadno 2 15 2 3" xfId="125"/>
    <cellStyle name="Navadno 2 15 2 3 2" xfId="126"/>
    <cellStyle name="Navadno 2 15 2 4" xfId="127"/>
    <cellStyle name="Navadno 2 15 3" xfId="128"/>
    <cellStyle name="Navadno 2 15 3 2" xfId="129"/>
    <cellStyle name="Navadno 2 15 3 2 2" xfId="130"/>
    <cellStyle name="Navadno 2 15 3 3" xfId="131"/>
    <cellStyle name="Navadno 2 15 4" xfId="132"/>
    <cellStyle name="Navadno 2 15 4 2" xfId="133"/>
    <cellStyle name="Navadno 2 15 5" xfId="134"/>
    <cellStyle name="Navadno 2 15 5 2" xfId="135"/>
    <cellStyle name="Navadno 2 15 6" xfId="136"/>
    <cellStyle name="Navadno 2 16" xfId="137"/>
    <cellStyle name="Navadno 2 16 2" xfId="138"/>
    <cellStyle name="Navadno 2 16 2 2" xfId="139"/>
    <cellStyle name="Navadno 2 16 2 2 2" xfId="140"/>
    <cellStyle name="Navadno 2 16 2 3" xfId="141"/>
    <cellStyle name="Navadno 2 16 2 3 2" xfId="142"/>
    <cellStyle name="Navadno 2 16 2 4" xfId="143"/>
    <cellStyle name="Navadno 2 16 3" xfId="144"/>
    <cellStyle name="Navadno 2 16 3 2" xfId="145"/>
    <cellStyle name="Navadno 2 16 3 2 2" xfId="146"/>
    <cellStyle name="Navadno 2 16 3 3" xfId="147"/>
    <cellStyle name="Navadno 2 16 4" xfId="148"/>
    <cellStyle name="Navadno 2 16 4 2" xfId="149"/>
    <cellStyle name="Navadno 2 16 5" xfId="150"/>
    <cellStyle name="Navadno 2 16 5 2" xfId="151"/>
    <cellStyle name="Navadno 2 16 6" xfId="152"/>
    <cellStyle name="Navadno 2 17" xfId="153"/>
    <cellStyle name="Navadno 2 17 2" xfId="154"/>
    <cellStyle name="Navadno 2 17 2 2" xfId="155"/>
    <cellStyle name="Navadno 2 17 2 2 2" xfId="156"/>
    <cellStyle name="Navadno 2 17 2 3" xfId="157"/>
    <cellStyle name="Navadno 2 17 2 3 2" xfId="158"/>
    <cellStyle name="Navadno 2 17 2 4" xfId="159"/>
    <cellStyle name="Navadno 2 17 3" xfId="160"/>
    <cellStyle name="Navadno 2 17 3 2" xfId="161"/>
    <cellStyle name="Navadno 2 17 3 2 2" xfId="162"/>
    <cellStyle name="Navadno 2 17 3 3" xfId="163"/>
    <cellStyle name="Navadno 2 17 4" xfId="164"/>
    <cellStyle name="Navadno 2 17 4 2" xfId="165"/>
    <cellStyle name="Navadno 2 17 5" xfId="166"/>
    <cellStyle name="Navadno 2 17 5 2" xfId="167"/>
    <cellStyle name="Navadno 2 17 6" xfId="168"/>
    <cellStyle name="Navadno 2 18" xfId="169"/>
    <cellStyle name="Navadno 2 18 2" xfId="170"/>
    <cellStyle name="Navadno 2 18 2 2" xfId="171"/>
    <cellStyle name="Navadno 2 18 2 2 2" xfId="172"/>
    <cellStyle name="Navadno 2 18 2 3" xfId="173"/>
    <cellStyle name="Navadno 2 18 2 3 2" xfId="174"/>
    <cellStyle name="Navadno 2 18 2 4" xfId="175"/>
    <cellStyle name="Navadno 2 18 3" xfId="176"/>
    <cellStyle name="Navadno 2 18 3 2" xfId="177"/>
    <cellStyle name="Navadno 2 18 3 2 2" xfId="178"/>
    <cellStyle name="Navadno 2 18 3 3" xfId="179"/>
    <cellStyle name="Navadno 2 18 4" xfId="180"/>
    <cellStyle name="Navadno 2 18 4 2" xfId="181"/>
    <cellStyle name="Navadno 2 18 5" xfId="182"/>
    <cellStyle name="Navadno 2 18 5 2" xfId="183"/>
    <cellStyle name="Navadno 2 18 6" xfId="184"/>
    <cellStyle name="Navadno 2 19" xfId="185"/>
    <cellStyle name="Navadno 2 19 2" xfId="186"/>
    <cellStyle name="Navadno 2 19 2 2" xfId="187"/>
    <cellStyle name="Navadno 2 19 2 2 2" xfId="188"/>
    <cellStyle name="Navadno 2 19 2 3" xfId="189"/>
    <cellStyle name="Navadno 2 19 2 3 2" xfId="190"/>
    <cellStyle name="Navadno 2 19 2 4" xfId="191"/>
    <cellStyle name="Navadno 2 19 3" xfId="192"/>
    <cellStyle name="Navadno 2 19 3 2" xfId="193"/>
    <cellStyle name="Navadno 2 19 3 2 2" xfId="194"/>
    <cellStyle name="Navadno 2 19 3 3" xfId="195"/>
    <cellStyle name="Navadno 2 19 4" xfId="196"/>
    <cellStyle name="Navadno 2 19 4 2" xfId="197"/>
    <cellStyle name="Navadno 2 19 5" xfId="198"/>
    <cellStyle name="Navadno 2 19 5 2" xfId="199"/>
    <cellStyle name="Navadno 2 19 6" xfId="200"/>
    <cellStyle name="Navadno 2 2" xfId="201"/>
    <cellStyle name="Navadno 2 2 10" xfId="202"/>
    <cellStyle name="Navadno 2 2 10 2" xfId="203"/>
    <cellStyle name="Navadno 2 2 10 2 2" xfId="204"/>
    <cellStyle name="Navadno 2 2 10 2 2 2" xfId="205"/>
    <cellStyle name="Navadno 2 2 10 2 3" xfId="206"/>
    <cellStyle name="Navadno 2 2 10 2 3 2" xfId="207"/>
    <cellStyle name="Navadno 2 2 10 2 4" xfId="208"/>
    <cellStyle name="Navadno 2 2 10 3" xfId="209"/>
    <cellStyle name="Navadno 2 2 10 3 2" xfId="210"/>
    <cellStyle name="Navadno 2 2 10 3 2 2" xfId="211"/>
    <cellStyle name="Navadno 2 2 10 3 3" xfId="212"/>
    <cellStyle name="Navadno 2 2 10 4" xfId="213"/>
    <cellStyle name="Navadno 2 2 10 4 2" xfId="214"/>
    <cellStyle name="Navadno 2 2 10 5" xfId="215"/>
    <cellStyle name="Navadno 2 2 10 5 2" xfId="216"/>
    <cellStyle name="Navadno 2 2 10 6" xfId="217"/>
    <cellStyle name="Navadno 2 2 11" xfId="218"/>
    <cellStyle name="Navadno 2 2 11 2" xfId="219"/>
    <cellStyle name="Navadno 2 2 11 2 2" xfId="220"/>
    <cellStyle name="Navadno 2 2 11 2 2 2" xfId="221"/>
    <cellStyle name="Navadno 2 2 11 2 3" xfId="222"/>
    <cellStyle name="Navadno 2 2 11 2 3 2" xfId="223"/>
    <cellStyle name="Navadno 2 2 11 2 4" xfId="224"/>
    <cellStyle name="Navadno 2 2 11 3" xfId="225"/>
    <cellStyle name="Navadno 2 2 11 3 2" xfId="226"/>
    <cellStyle name="Navadno 2 2 11 3 2 2" xfId="227"/>
    <cellStyle name="Navadno 2 2 11 3 3" xfId="228"/>
    <cellStyle name="Navadno 2 2 11 4" xfId="229"/>
    <cellStyle name="Navadno 2 2 11 4 2" xfId="230"/>
    <cellStyle name="Navadno 2 2 11 5" xfId="231"/>
    <cellStyle name="Navadno 2 2 11 5 2" xfId="232"/>
    <cellStyle name="Navadno 2 2 11 6" xfId="233"/>
    <cellStyle name="Navadno 2 2 12" xfId="234"/>
    <cellStyle name="Navadno 2 2 12 2" xfId="235"/>
    <cellStyle name="Navadno 2 2 12 2 2" xfId="236"/>
    <cellStyle name="Navadno 2 2 12 2 2 2" xfId="237"/>
    <cellStyle name="Navadno 2 2 12 2 3" xfId="238"/>
    <cellStyle name="Navadno 2 2 12 2 3 2" xfId="239"/>
    <cellStyle name="Navadno 2 2 12 2 4" xfId="240"/>
    <cellStyle name="Navadno 2 2 12 3" xfId="241"/>
    <cellStyle name="Navadno 2 2 12 3 2" xfId="242"/>
    <cellStyle name="Navadno 2 2 12 3 2 2" xfId="243"/>
    <cellStyle name="Navadno 2 2 12 3 3" xfId="244"/>
    <cellStyle name="Navadno 2 2 12 4" xfId="245"/>
    <cellStyle name="Navadno 2 2 12 4 2" xfId="246"/>
    <cellStyle name="Navadno 2 2 12 5" xfId="247"/>
    <cellStyle name="Navadno 2 2 12 5 2" xfId="248"/>
    <cellStyle name="Navadno 2 2 12 6" xfId="249"/>
    <cellStyle name="Navadno 2 2 13" xfId="250"/>
    <cellStyle name="Navadno 2 2 13 2" xfId="251"/>
    <cellStyle name="Navadno 2 2 13 2 2" xfId="252"/>
    <cellStyle name="Navadno 2 2 13 2 2 2" xfId="253"/>
    <cellStyle name="Navadno 2 2 13 2 3" xfId="254"/>
    <cellStyle name="Navadno 2 2 13 2 3 2" xfId="255"/>
    <cellStyle name="Navadno 2 2 13 2 4" xfId="256"/>
    <cellStyle name="Navadno 2 2 13 3" xfId="257"/>
    <cellStyle name="Navadno 2 2 13 3 2" xfId="258"/>
    <cellStyle name="Navadno 2 2 13 3 2 2" xfId="259"/>
    <cellStyle name="Navadno 2 2 13 3 3" xfId="260"/>
    <cellStyle name="Navadno 2 2 13 4" xfId="261"/>
    <cellStyle name="Navadno 2 2 13 4 2" xfId="262"/>
    <cellStyle name="Navadno 2 2 13 5" xfId="263"/>
    <cellStyle name="Navadno 2 2 13 5 2" xfId="264"/>
    <cellStyle name="Navadno 2 2 13 6" xfId="265"/>
    <cellStyle name="Navadno 2 2 14" xfId="266"/>
    <cellStyle name="Navadno 2 2 14 2" xfId="267"/>
    <cellStyle name="Navadno 2 2 14 2 2" xfId="268"/>
    <cellStyle name="Navadno 2 2 14 2 2 2" xfId="269"/>
    <cellStyle name="Navadno 2 2 14 2 3" xfId="270"/>
    <cellStyle name="Navadno 2 2 14 2 3 2" xfId="271"/>
    <cellStyle name="Navadno 2 2 14 2 4" xfId="272"/>
    <cellStyle name="Navadno 2 2 14 3" xfId="273"/>
    <cellStyle name="Navadno 2 2 14 3 2" xfId="274"/>
    <cellStyle name="Navadno 2 2 14 3 2 2" xfId="275"/>
    <cellStyle name="Navadno 2 2 14 3 3" xfId="276"/>
    <cellStyle name="Navadno 2 2 14 4" xfId="277"/>
    <cellStyle name="Navadno 2 2 14 4 2" xfId="278"/>
    <cellStyle name="Navadno 2 2 14 5" xfId="279"/>
    <cellStyle name="Navadno 2 2 14 5 2" xfId="280"/>
    <cellStyle name="Navadno 2 2 14 6" xfId="281"/>
    <cellStyle name="Navadno 2 2 15" xfId="282"/>
    <cellStyle name="Navadno 2 2 15 2" xfId="283"/>
    <cellStyle name="Navadno 2 2 15 2 2" xfId="284"/>
    <cellStyle name="Navadno 2 2 15 2 2 2" xfId="285"/>
    <cellStyle name="Navadno 2 2 15 2 3" xfId="286"/>
    <cellStyle name="Navadno 2 2 15 2 3 2" xfId="287"/>
    <cellStyle name="Navadno 2 2 15 2 4" xfId="288"/>
    <cellStyle name="Navadno 2 2 15 3" xfId="289"/>
    <cellStyle name="Navadno 2 2 15 3 2" xfId="290"/>
    <cellStyle name="Navadno 2 2 15 3 2 2" xfId="291"/>
    <cellStyle name="Navadno 2 2 15 3 3" xfId="292"/>
    <cellStyle name="Navadno 2 2 15 4" xfId="293"/>
    <cellStyle name="Navadno 2 2 15 4 2" xfId="294"/>
    <cellStyle name="Navadno 2 2 15 5" xfId="295"/>
    <cellStyle name="Navadno 2 2 15 5 2" xfId="296"/>
    <cellStyle name="Navadno 2 2 15 6" xfId="297"/>
    <cellStyle name="Navadno 2 2 16" xfId="298"/>
    <cellStyle name="Navadno 2 2 16 2" xfId="299"/>
    <cellStyle name="Navadno 2 2 16 2 2" xfId="300"/>
    <cellStyle name="Navadno 2 2 16 2 2 2" xfId="301"/>
    <cellStyle name="Navadno 2 2 16 2 3" xfId="302"/>
    <cellStyle name="Navadno 2 2 16 2 3 2" xfId="303"/>
    <cellStyle name="Navadno 2 2 16 2 4" xfId="304"/>
    <cellStyle name="Navadno 2 2 16 3" xfId="305"/>
    <cellStyle name="Navadno 2 2 16 3 2" xfId="306"/>
    <cellStyle name="Navadno 2 2 16 3 2 2" xfId="307"/>
    <cellStyle name="Navadno 2 2 16 3 3" xfId="308"/>
    <cellStyle name="Navadno 2 2 16 4" xfId="309"/>
    <cellStyle name="Navadno 2 2 16 4 2" xfId="310"/>
    <cellStyle name="Navadno 2 2 16 5" xfId="311"/>
    <cellStyle name="Navadno 2 2 16 5 2" xfId="312"/>
    <cellStyle name="Navadno 2 2 16 6" xfId="313"/>
    <cellStyle name="Navadno 2 2 17" xfId="314"/>
    <cellStyle name="Navadno 2 2 17 2" xfId="315"/>
    <cellStyle name="Navadno 2 2 17 2 2" xfId="316"/>
    <cellStyle name="Navadno 2 2 17 2 2 2" xfId="317"/>
    <cellStyle name="Navadno 2 2 17 2 3" xfId="318"/>
    <cellStyle name="Navadno 2 2 17 2 3 2" xfId="319"/>
    <cellStyle name="Navadno 2 2 17 2 4" xfId="320"/>
    <cellStyle name="Navadno 2 2 17 3" xfId="321"/>
    <cellStyle name="Navadno 2 2 17 3 2" xfId="322"/>
    <cellStyle name="Navadno 2 2 17 3 2 2" xfId="323"/>
    <cellStyle name="Navadno 2 2 17 3 3" xfId="324"/>
    <cellStyle name="Navadno 2 2 17 4" xfId="325"/>
    <cellStyle name="Navadno 2 2 17 4 2" xfId="326"/>
    <cellStyle name="Navadno 2 2 17 5" xfId="327"/>
    <cellStyle name="Navadno 2 2 17 5 2" xfId="328"/>
    <cellStyle name="Navadno 2 2 17 6" xfId="329"/>
    <cellStyle name="Navadno 2 2 18" xfId="330"/>
    <cellStyle name="Navadno 2 2 18 2" xfId="331"/>
    <cellStyle name="Navadno 2 2 18 2 2" xfId="332"/>
    <cellStyle name="Navadno 2 2 18 2 2 2" xfId="333"/>
    <cellStyle name="Navadno 2 2 18 2 3" xfId="334"/>
    <cellStyle name="Navadno 2 2 18 2 3 2" xfId="335"/>
    <cellStyle name="Navadno 2 2 18 2 4" xfId="336"/>
    <cellStyle name="Navadno 2 2 18 3" xfId="337"/>
    <cellStyle name="Navadno 2 2 18 3 2" xfId="338"/>
    <cellStyle name="Navadno 2 2 18 3 2 2" xfId="339"/>
    <cellStyle name="Navadno 2 2 18 3 3" xfId="340"/>
    <cellStyle name="Navadno 2 2 18 4" xfId="341"/>
    <cellStyle name="Navadno 2 2 18 4 2" xfId="342"/>
    <cellStyle name="Navadno 2 2 18 5" xfId="343"/>
    <cellStyle name="Navadno 2 2 18 5 2" xfId="344"/>
    <cellStyle name="Navadno 2 2 18 6" xfId="345"/>
    <cellStyle name="Navadno 2 2 19" xfId="346"/>
    <cellStyle name="Navadno 2 2 19 2" xfId="347"/>
    <cellStyle name="Navadno 2 2 19 2 2" xfId="348"/>
    <cellStyle name="Navadno 2 2 19 2 2 2" xfId="349"/>
    <cellStyle name="Navadno 2 2 19 2 3" xfId="350"/>
    <cellStyle name="Navadno 2 2 19 2 3 2" xfId="351"/>
    <cellStyle name="Navadno 2 2 19 2 4" xfId="352"/>
    <cellStyle name="Navadno 2 2 19 3" xfId="353"/>
    <cellStyle name="Navadno 2 2 19 3 2" xfId="354"/>
    <cellStyle name="Navadno 2 2 19 3 2 2" xfId="355"/>
    <cellStyle name="Navadno 2 2 19 3 3" xfId="356"/>
    <cellStyle name="Navadno 2 2 19 4" xfId="357"/>
    <cellStyle name="Navadno 2 2 19 4 2" xfId="358"/>
    <cellStyle name="Navadno 2 2 19 5" xfId="359"/>
    <cellStyle name="Navadno 2 2 19 5 2" xfId="360"/>
    <cellStyle name="Navadno 2 2 19 6" xfId="361"/>
    <cellStyle name="Navadno 2 2 2" xfId="362"/>
    <cellStyle name="Navadno 2 2 2 10" xfId="363"/>
    <cellStyle name="Navadno 2 2 2 10 2" xfId="364"/>
    <cellStyle name="Navadno 2 2 2 10 2 2" xfId="365"/>
    <cellStyle name="Navadno 2 2 2 10 2 2 2" xfId="366"/>
    <cellStyle name="Navadno 2 2 2 10 2 3" xfId="367"/>
    <cellStyle name="Navadno 2 2 2 10 2 3 2" xfId="368"/>
    <cellStyle name="Navadno 2 2 2 10 2 4" xfId="369"/>
    <cellStyle name="Navadno 2 2 2 10 3" xfId="370"/>
    <cellStyle name="Navadno 2 2 2 10 3 2" xfId="371"/>
    <cellStyle name="Navadno 2 2 2 10 3 2 2" xfId="372"/>
    <cellStyle name="Navadno 2 2 2 10 3 3" xfId="373"/>
    <cellStyle name="Navadno 2 2 2 10 4" xfId="374"/>
    <cellStyle name="Navadno 2 2 2 10 4 2" xfId="375"/>
    <cellStyle name="Navadno 2 2 2 10 5" xfId="376"/>
    <cellStyle name="Navadno 2 2 2 10 5 2" xfId="377"/>
    <cellStyle name="Navadno 2 2 2 10 6" xfId="378"/>
    <cellStyle name="Navadno 2 2 2 11" xfId="379"/>
    <cellStyle name="Navadno 2 2 2 11 2" xfId="380"/>
    <cellStyle name="Navadno 2 2 2 11 2 2" xfId="381"/>
    <cellStyle name="Navadno 2 2 2 11 2 2 2" xfId="382"/>
    <cellStyle name="Navadno 2 2 2 11 2 3" xfId="383"/>
    <cellStyle name="Navadno 2 2 2 11 2 3 2" xfId="384"/>
    <cellStyle name="Navadno 2 2 2 11 2 4" xfId="385"/>
    <cellStyle name="Navadno 2 2 2 11 3" xfId="386"/>
    <cellStyle name="Navadno 2 2 2 11 3 2" xfId="387"/>
    <cellStyle name="Navadno 2 2 2 11 3 2 2" xfId="388"/>
    <cellStyle name="Navadno 2 2 2 11 3 3" xfId="389"/>
    <cellStyle name="Navadno 2 2 2 11 4" xfId="390"/>
    <cellStyle name="Navadno 2 2 2 11 4 2" xfId="391"/>
    <cellStyle name="Navadno 2 2 2 11 5" xfId="392"/>
    <cellStyle name="Navadno 2 2 2 11 5 2" xfId="393"/>
    <cellStyle name="Navadno 2 2 2 11 6" xfId="394"/>
    <cellStyle name="Navadno 2 2 2 12" xfId="395"/>
    <cellStyle name="Navadno 2 2 2 12 2" xfId="396"/>
    <cellStyle name="Navadno 2 2 2 12 2 2" xfId="397"/>
    <cellStyle name="Navadno 2 2 2 12 2 2 2" xfId="398"/>
    <cellStyle name="Navadno 2 2 2 12 2 3" xfId="399"/>
    <cellStyle name="Navadno 2 2 2 12 2 3 2" xfId="400"/>
    <cellStyle name="Navadno 2 2 2 12 2 4" xfId="401"/>
    <cellStyle name="Navadno 2 2 2 12 3" xfId="402"/>
    <cellStyle name="Navadno 2 2 2 12 3 2" xfId="403"/>
    <cellStyle name="Navadno 2 2 2 12 3 2 2" xfId="404"/>
    <cellStyle name="Navadno 2 2 2 12 3 3" xfId="405"/>
    <cellStyle name="Navadno 2 2 2 12 4" xfId="406"/>
    <cellStyle name="Navadno 2 2 2 12 4 2" xfId="407"/>
    <cellStyle name="Navadno 2 2 2 12 5" xfId="408"/>
    <cellStyle name="Navadno 2 2 2 12 5 2" xfId="409"/>
    <cellStyle name="Navadno 2 2 2 12 6" xfId="410"/>
    <cellStyle name="Navadno 2 2 2 13" xfId="411"/>
    <cellStyle name="Navadno 2 2 2 13 2" xfId="412"/>
    <cellStyle name="Navadno 2 2 2 13 2 2" xfId="413"/>
    <cellStyle name="Navadno 2 2 2 13 2 2 2" xfId="414"/>
    <cellStyle name="Navadno 2 2 2 13 2 3" xfId="415"/>
    <cellStyle name="Navadno 2 2 2 13 2 3 2" xfId="416"/>
    <cellStyle name="Navadno 2 2 2 13 2 4" xfId="417"/>
    <cellStyle name="Navadno 2 2 2 13 3" xfId="418"/>
    <cellStyle name="Navadno 2 2 2 13 3 2" xfId="419"/>
    <cellStyle name="Navadno 2 2 2 13 3 2 2" xfId="420"/>
    <cellStyle name="Navadno 2 2 2 13 3 3" xfId="421"/>
    <cellStyle name="Navadno 2 2 2 13 4" xfId="422"/>
    <cellStyle name="Navadno 2 2 2 13 4 2" xfId="423"/>
    <cellStyle name="Navadno 2 2 2 13 5" xfId="424"/>
    <cellStyle name="Navadno 2 2 2 13 5 2" xfId="425"/>
    <cellStyle name="Navadno 2 2 2 13 6" xfId="426"/>
    <cellStyle name="Navadno 2 2 2 14" xfId="427"/>
    <cellStyle name="Navadno 2 2 2 14 2" xfId="428"/>
    <cellStyle name="Navadno 2 2 2 14 2 2" xfId="429"/>
    <cellStyle name="Navadno 2 2 2 14 2 2 2" xfId="430"/>
    <cellStyle name="Navadno 2 2 2 14 2 3" xfId="431"/>
    <cellStyle name="Navadno 2 2 2 14 2 3 2" xfId="432"/>
    <cellStyle name="Navadno 2 2 2 14 2 4" xfId="433"/>
    <cellStyle name="Navadno 2 2 2 14 3" xfId="434"/>
    <cellStyle name="Navadno 2 2 2 14 3 2" xfId="435"/>
    <cellStyle name="Navadno 2 2 2 14 3 2 2" xfId="436"/>
    <cellStyle name="Navadno 2 2 2 14 3 3" xfId="437"/>
    <cellStyle name="Navadno 2 2 2 14 4" xfId="438"/>
    <cellStyle name="Navadno 2 2 2 14 4 2" xfId="439"/>
    <cellStyle name="Navadno 2 2 2 14 5" xfId="440"/>
    <cellStyle name="Navadno 2 2 2 14 5 2" xfId="441"/>
    <cellStyle name="Navadno 2 2 2 14 6" xfId="442"/>
    <cellStyle name="Navadno 2 2 2 15" xfId="443"/>
    <cellStyle name="Navadno 2 2 2 15 2" xfId="444"/>
    <cellStyle name="Navadno 2 2 2 15 2 2" xfId="445"/>
    <cellStyle name="Navadno 2 2 2 15 2 2 2" xfId="446"/>
    <cellStyle name="Navadno 2 2 2 15 2 3" xfId="447"/>
    <cellStyle name="Navadno 2 2 2 15 2 3 2" xfId="448"/>
    <cellStyle name="Navadno 2 2 2 15 2 4" xfId="449"/>
    <cellStyle name="Navadno 2 2 2 15 3" xfId="450"/>
    <cellStyle name="Navadno 2 2 2 15 3 2" xfId="451"/>
    <cellStyle name="Navadno 2 2 2 15 3 2 2" xfId="452"/>
    <cellStyle name="Navadno 2 2 2 15 3 3" xfId="453"/>
    <cellStyle name="Navadno 2 2 2 15 4" xfId="454"/>
    <cellStyle name="Navadno 2 2 2 15 4 2" xfId="455"/>
    <cellStyle name="Navadno 2 2 2 15 5" xfId="456"/>
    <cellStyle name="Navadno 2 2 2 15 5 2" xfId="457"/>
    <cellStyle name="Navadno 2 2 2 15 6" xfId="458"/>
    <cellStyle name="Navadno 2 2 2 16" xfId="459"/>
    <cellStyle name="Navadno 2 2 2 16 2" xfId="460"/>
    <cellStyle name="Navadno 2 2 2 16 2 2" xfId="461"/>
    <cellStyle name="Navadno 2 2 2 16 2 2 2" xfId="462"/>
    <cellStyle name="Navadno 2 2 2 16 2 3" xfId="463"/>
    <cellStyle name="Navadno 2 2 2 16 2 3 2" xfId="464"/>
    <cellStyle name="Navadno 2 2 2 16 2 4" xfId="465"/>
    <cellStyle name="Navadno 2 2 2 16 3" xfId="466"/>
    <cellStyle name="Navadno 2 2 2 16 3 2" xfId="467"/>
    <cellStyle name="Navadno 2 2 2 16 3 2 2" xfId="468"/>
    <cellStyle name="Navadno 2 2 2 16 3 3" xfId="469"/>
    <cellStyle name="Navadno 2 2 2 16 4" xfId="470"/>
    <cellStyle name="Navadno 2 2 2 16 4 2" xfId="471"/>
    <cellStyle name="Navadno 2 2 2 16 5" xfId="472"/>
    <cellStyle name="Navadno 2 2 2 16 5 2" xfId="473"/>
    <cellStyle name="Navadno 2 2 2 16 6" xfId="474"/>
    <cellStyle name="Navadno 2 2 2 17" xfId="475"/>
    <cellStyle name="Navadno 2 2 2 17 2" xfId="476"/>
    <cellStyle name="Navadno 2 2 2 17 2 2" xfId="477"/>
    <cellStyle name="Navadno 2 2 2 17 2 2 2" xfId="478"/>
    <cellStyle name="Navadno 2 2 2 17 2 3" xfId="479"/>
    <cellStyle name="Navadno 2 2 2 17 2 3 2" xfId="480"/>
    <cellStyle name="Navadno 2 2 2 17 2 4" xfId="481"/>
    <cellStyle name="Navadno 2 2 2 17 3" xfId="482"/>
    <cellStyle name="Navadno 2 2 2 17 3 2" xfId="483"/>
    <cellStyle name="Navadno 2 2 2 17 3 2 2" xfId="484"/>
    <cellStyle name="Navadno 2 2 2 17 3 3" xfId="485"/>
    <cellStyle name="Navadno 2 2 2 17 4" xfId="486"/>
    <cellStyle name="Navadno 2 2 2 17 4 2" xfId="487"/>
    <cellStyle name="Navadno 2 2 2 17 5" xfId="488"/>
    <cellStyle name="Navadno 2 2 2 17 5 2" xfId="489"/>
    <cellStyle name="Navadno 2 2 2 17 6" xfId="490"/>
    <cellStyle name="Navadno 2 2 2 18" xfId="491"/>
    <cellStyle name="Navadno 2 2 2 18 2" xfId="492"/>
    <cellStyle name="Navadno 2 2 2 18 2 2" xfId="493"/>
    <cellStyle name="Navadno 2 2 2 18 3" xfId="494"/>
    <cellStyle name="Navadno 2 2 2 18 3 2" xfId="495"/>
    <cellStyle name="Navadno 2 2 2 18 4" xfId="496"/>
    <cellStyle name="Navadno 2 2 2 19" xfId="497"/>
    <cellStyle name="Navadno 2 2 2 19 2" xfId="498"/>
    <cellStyle name="Navadno 2 2 2 19 2 2" xfId="499"/>
    <cellStyle name="Navadno 2 2 2 19 3" xfId="500"/>
    <cellStyle name="Navadno 2 2 2 2" xfId="501"/>
    <cellStyle name="Navadno 2 2 2 2 2" xfId="502"/>
    <cellStyle name="Navadno 2 2 2 2 2 2" xfId="503"/>
    <cellStyle name="Navadno 2 2 2 2 2 2 2" xfId="504"/>
    <cellStyle name="Navadno 2 2 2 2 2 3" xfId="505"/>
    <cellStyle name="Navadno 2 2 2 2 2 3 2" xfId="506"/>
    <cellStyle name="Navadno 2 2 2 2 2 4" xfId="507"/>
    <cellStyle name="Navadno 2 2 2 2 3" xfId="508"/>
    <cellStyle name="Navadno 2 2 2 2 3 2" xfId="509"/>
    <cellStyle name="Navadno 2 2 2 2 3 2 2" xfId="510"/>
    <cellStyle name="Navadno 2 2 2 2 3 3" xfId="511"/>
    <cellStyle name="Navadno 2 2 2 2 4" xfId="512"/>
    <cellStyle name="Navadno 2 2 2 2 4 2" xfId="513"/>
    <cellStyle name="Navadno 2 2 2 2 5" xfId="514"/>
    <cellStyle name="Navadno 2 2 2 2 5 2" xfId="515"/>
    <cellStyle name="Navadno 2 2 2 2 6" xfId="516"/>
    <cellStyle name="Navadno 2 2 2 20" xfId="517"/>
    <cellStyle name="Navadno 2 2 2 20 2" xfId="518"/>
    <cellStyle name="Navadno 2 2 2 21" xfId="519"/>
    <cellStyle name="Navadno 2 2 2 21 2" xfId="520"/>
    <cellStyle name="Navadno 2 2 2 22" xfId="521"/>
    <cellStyle name="Navadno 2 2 2 3" xfId="522"/>
    <cellStyle name="Navadno 2 2 2 3 2" xfId="523"/>
    <cellStyle name="Navadno 2 2 2 3 2 2" xfId="524"/>
    <cellStyle name="Navadno 2 2 2 3 2 2 2" xfId="525"/>
    <cellStyle name="Navadno 2 2 2 3 2 3" xfId="526"/>
    <cellStyle name="Navadno 2 2 2 3 2 3 2" xfId="527"/>
    <cellStyle name="Navadno 2 2 2 3 2 4" xfId="528"/>
    <cellStyle name="Navadno 2 2 2 3 3" xfId="529"/>
    <cellStyle name="Navadno 2 2 2 3 3 2" xfId="530"/>
    <cellStyle name="Navadno 2 2 2 3 3 2 2" xfId="531"/>
    <cellStyle name="Navadno 2 2 2 3 3 3" xfId="532"/>
    <cellStyle name="Navadno 2 2 2 3 4" xfId="533"/>
    <cellStyle name="Navadno 2 2 2 3 4 2" xfId="534"/>
    <cellStyle name="Navadno 2 2 2 3 5" xfId="535"/>
    <cellStyle name="Navadno 2 2 2 3 5 2" xfId="536"/>
    <cellStyle name="Navadno 2 2 2 3 6" xfId="537"/>
    <cellStyle name="Navadno 2 2 2 4" xfId="538"/>
    <cellStyle name="Navadno 2 2 2 4 2" xfId="539"/>
    <cellStyle name="Navadno 2 2 2 4 2 2" xfId="540"/>
    <cellStyle name="Navadno 2 2 2 4 2 2 2" xfId="541"/>
    <cellStyle name="Navadno 2 2 2 4 2 3" xfId="542"/>
    <cellStyle name="Navadno 2 2 2 4 2 3 2" xfId="543"/>
    <cellStyle name="Navadno 2 2 2 4 2 4" xfId="544"/>
    <cellStyle name="Navadno 2 2 2 4 3" xfId="545"/>
    <cellStyle name="Navadno 2 2 2 4 3 2" xfId="546"/>
    <cellStyle name="Navadno 2 2 2 4 3 2 2" xfId="547"/>
    <cellStyle name="Navadno 2 2 2 4 3 3" xfId="548"/>
    <cellStyle name="Navadno 2 2 2 4 4" xfId="549"/>
    <cellStyle name="Navadno 2 2 2 4 4 2" xfId="550"/>
    <cellStyle name="Navadno 2 2 2 4 5" xfId="551"/>
    <cellStyle name="Navadno 2 2 2 4 5 2" xfId="552"/>
    <cellStyle name="Navadno 2 2 2 4 6" xfId="553"/>
    <cellStyle name="Navadno 2 2 2 5" xfId="554"/>
    <cellStyle name="Navadno 2 2 2 5 2" xfId="555"/>
    <cellStyle name="Navadno 2 2 2 5 2 2" xfId="556"/>
    <cellStyle name="Navadno 2 2 2 5 2 2 2" xfId="557"/>
    <cellStyle name="Navadno 2 2 2 5 2 3" xfId="558"/>
    <cellStyle name="Navadno 2 2 2 5 2 3 2" xfId="559"/>
    <cellStyle name="Navadno 2 2 2 5 2 4" xfId="560"/>
    <cellStyle name="Navadno 2 2 2 5 3" xfId="561"/>
    <cellStyle name="Navadno 2 2 2 5 3 2" xfId="562"/>
    <cellStyle name="Navadno 2 2 2 5 3 2 2" xfId="563"/>
    <cellStyle name="Navadno 2 2 2 5 3 3" xfId="564"/>
    <cellStyle name="Navadno 2 2 2 5 4" xfId="565"/>
    <cellStyle name="Navadno 2 2 2 5 4 2" xfId="566"/>
    <cellStyle name="Navadno 2 2 2 5 5" xfId="567"/>
    <cellStyle name="Navadno 2 2 2 5 5 2" xfId="568"/>
    <cellStyle name="Navadno 2 2 2 5 6" xfId="569"/>
    <cellStyle name="Navadno 2 2 2 6" xfId="570"/>
    <cellStyle name="Navadno 2 2 2 6 2" xfId="571"/>
    <cellStyle name="Navadno 2 2 2 6 2 2" xfId="572"/>
    <cellStyle name="Navadno 2 2 2 6 2 2 2" xfId="573"/>
    <cellStyle name="Navadno 2 2 2 6 2 3" xfId="574"/>
    <cellStyle name="Navadno 2 2 2 6 2 3 2" xfId="575"/>
    <cellStyle name="Navadno 2 2 2 6 2 4" xfId="576"/>
    <cellStyle name="Navadno 2 2 2 6 3" xfId="577"/>
    <cellStyle name="Navadno 2 2 2 6 3 2" xfId="578"/>
    <cellStyle name="Navadno 2 2 2 6 3 2 2" xfId="579"/>
    <cellStyle name="Navadno 2 2 2 6 3 3" xfId="580"/>
    <cellStyle name="Navadno 2 2 2 6 4" xfId="581"/>
    <cellStyle name="Navadno 2 2 2 6 4 2" xfId="582"/>
    <cellStyle name="Navadno 2 2 2 6 5" xfId="583"/>
    <cellStyle name="Navadno 2 2 2 6 5 2" xfId="584"/>
    <cellStyle name="Navadno 2 2 2 6 6" xfId="585"/>
    <cellStyle name="Navadno 2 2 2 7" xfId="586"/>
    <cellStyle name="Navadno 2 2 2 7 2" xfId="587"/>
    <cellStyle name="Navadno 2 2 2 7 2 2" xfId="588"/>
    <cellStyle name="Navadno 2 2 2 7 2 2 2" xfId="589"/>
    <cellStyle name="Navadno 2 2 2 7 2 3" xfId="590"/>
    <cellStyle name="Navadno 2 2 2 7 2 3 2" xfId="591"/>
    <cellStyle name="Navadno 2 2 2 7 2 4" xfId="592"/>
    <cellStyle name="Navadno 2 2 2 7 3" xfId="593"/>
    <cellStyle name="Navadno 2 2 2 7 3 2" xfId="594"/>
    <cellStyle name="Navadno 2 2 2 7 3 2 2" xfId="595"/>
    <cellStyle name="Navadno 2 2 2 7 3 3" xfId="596"/>
    <cellStyle name="Navadno 2 2 2 7 4" xfId="597"/>
    <cellStyle name="Navadno 2 2 2 7 4 2" xfId="598"/>
    <cellStyle name="Navadno 2 2 2 7 5" xfId="599"/>
    <cellStyle name="Navadno 2 2 2 7 5 2" xfId="600"/>
    <cellStyle name="Navadno 2 2 2 7 6" xfId="601"/>
    <cellStyle name="Navadno 2 2 2 8" xfId="602"/>
    <cellStyle name="Navadno 2 2 2 8 2" xfId="603"/>
    <cellStyle name="Navadno 2 2 2 8 2 2" xfId="604"/>
    <cellStyle name="Navadno 2 2 2 8 2 2 2" xfId="605"/>
    <cellStyle name="Navadno 2 2 2 8 2 3" xfId="606"/>
    <cellStyle name="Navadno 2 2 2 8 2 3 2" xfId="607"/>
    <cellStyle name="Navadno 2 2 2 8 2 4" xfId="608"/>
    <cellStyle name="Navadno 2 2 2 8 3" xfId="609"/>
    <cellStyle name="Navadno 2 2 2 8 3 2" xfId="610"/>
    <cellStyle name="Navadno 2 2 2 8 3 2 2" xfId="611"/>
    <cellStyle name="Navadno 2 2 2 8 3 3" xfId="612"/>
    <cellStyle name="Navadno 2 2 2 8 4" xfId="613"/>
    <cellStyle name="Navadno 2 2 2 8 4 2" xfId="614"/>
    <cellStyle name="Navadno 2 2 2 8 5" xfId="615"/>
    <cellStyle name="Navadno 2 2 2 8 5 2" xfId="616"/>
    <cellStyle name="Navadno 2 2 2 8 6" xfId="617"/>
    <cellStyle name="Navadno 2 2 2 9" xfId="618"/>
    <cellStyle name="Navadno 2 2 2 9 2" xfId="619"/>
    <cellStyle name="Navadno 2 2 2 9 2 2" xfId="620"/>
    <cellStyle name="Navadno 2 2 2 9 2 2 2" xfId="621"/>
    <cellStyle name="Navadno 2 2 2 9 2 3" xfId="622"/>
    <cellStyle name="Navadno 2 2 2 9 2 3 2" xfId="623"/>
    <cellStyle name="Navadno 2 2 2 9 2 4" xfId="624"/>
    <cellStyle name="Navadno 2 2 2 9 3" xfId="625"/>
    <cellStyle name="Navadno 2 2 2 9 3 2" xfId="626"/>
    <cellStyle name="Navadno 2 2 2 9 3 2 2" xfId="627"/>
    <cellStyle name="Navadno 2 2 2 9 3 3" xfId="628"/>
    <cellStyle name="Navadno 2 2 2 9 4" xfId="629"/>
    <cellStyle name="Navadno 2 2 2 9 4 2" xfId="630"/>
    <cellStyle name="Navadno 2 2 2 9 5" xfId="631"/>
    <cellStyle name="Navadno 2 2 2 9 5 2" xfId="632"/>
    <cellStyle name="Navadno 2 2 2 9 6" xfId="633"/>
    <cellStyle name="Navadno 2 2 20" xfId="634"/>
    <cellStyle name="Navadno 2 2 20 2" xfId="635"/>
    <cellStyle name="Navadno 2 2 20 2 2" xfId="636"/>
    <cellStyle name="Navadno 2 2 20 2 2 2" xfId="637"/>
    <cellStyle name="Navadno 2 2 20 2 3" xfId="638"/>
    <cellStyle name="Navadno 2 2 20 2 3 2" xfId="639"/>
    <cellStyle name="Navadno 2 2 20 2 4" xfId="640"/>
    <cellStyle name="Navadno 2 2 20 3" xfId="641"/>
    <cellStyle name="Navadno 2 2 20 3 2" xfId="642"/>
    <cellStyle name="Navadno 2 2 20 4" xfId="643"/>
    <cellStyle name="Navadno 2 2 20 4 2" xfId="644"/>
    <cellStyle name="Navadno 2 2 20 5" xfId="645"/>
    <cellStyle name="Navadno 2 2 20 6" xfId="646"/>
    <cellStyle name="Navadno 2 2 21" xfId="647"/>
    <cellStyle name="Navadno 2 2 21 2" xfId="648"/>
    <cellStyle name="Navadno 2 2 21 2 2" xfId="649"/>
    <cellStyle name="Navadno 2 2 21 3" xfId="650"/>
    <cellStyle name="Navadno 2 2 21 3 2" xfId="651"/>
    <cellStyle name="Navadno 2 2 21 4" xfId="652"/>
    <cellStyle name="Navadno 2 2 22" xfId="653"/>
    <cellStyle name="Navadno 2 2 22 2" xfId="654"/>
    <cellStyle name="Navadno 2 2 22 2 2" xfId="655"/>
    <cellStyle name="Navadno 2 2 22 3" xfId="656"/>
    <cellStyle name="Navadno 2 2 23" xfId="657"/>
    <cellStyle name="Navadno 2 2 23 2" xfId="658"/>
    <cellStyle name="Navadno 2 2 24" xfId="659"/>
    <cellStyle name="Navadno 2 2 24 2" xfId="660"/>
    <cellStyle name="Navadno 2 2 25" xfId="661"/>
    <cellStyle name="Navadno 2 2 3" xfId="662"/>
    <cellStyle name="Navadno 2 2 3 10" xfId="663"/>
    <cellStyle name="Navadno 2 2 3 10 2" xfId="664"/>
    <cellStyle name="Navadno 2 2 3 10 2 2" xfId="665"/>
    <cellStyle name="Navadno 2 2 3 10 2 2 2" xfId="666"/>
    <cellStyle name="Navadno 2 2 3 10 2 3" xfId="667"/>
    <cellStyle name="Navadno 2 2 3 10 2 3 2" xfId="668"/>
    <cellStyle name="Navadno 2 2 3 10 2 4" xfId="669"/>
    <cellStyle name="Navadno 2 2 3 10 3" xfId="670"/>
    <cellStyle name="Navadno 2 2 3 10 3 2" xfId="671"/>
    <cellStyle name="Navadno 2 2 3 10 3 2 2" xfId="672"/>
    <cellStyle name="Navadno 2 2 3 10 3 3" xfId="673"/>
    <cellStyle name="Navadno 2 2 3 10 4" xfId="674"/>
    <cellStyle name="Navadno 2 2 3 10 4 2" xfId="675"/>
    <cellStyle name="Navadno 2 2 3 10 5" xfId="676"/>
    <cellStyle name="Navadno 2 2 3 10 5 2" xfId="677"/>
    <cellStyle name="Navadno 2 2 3 10 6" xfId="678"/>
    <cellStyle name="Navadno 2 2 3 11" xfId="679"/>
    <cellStyle name="Navadno 2 2 3 11 2" xfId="680"/>
    <cellStyle name="Navadno 2 2 3 11 2 2" xfId="681"/>
    <cellStyle name="Navadno 2 2 3 11 2 2 2" xfId="682"/>
    <cellStyle name="Navadno 2 2 3 11 2 3" xfId="683"/>
    <cellStyle name="Navadno 2 2 3 11 2 3 2" xfId="684"/>
    <cellStyle name="Navadno 2 2 3 11 2 4" xfId="685"/>
    <cellStyle name="Navadno 2 2 3 11 3" xfId="686"/>
    <cellStyle name="Navadno 2 2 3 11 3 2" xfId="687"/>
    <cellStyle name="Navadno 2 2 3 11 3 2 2" xfId="688"/>
    <cellStyle name="Navadno 2 2 3 11 3 3" xfId="689"/>
    <cellStyle name="Navadno 2 2 3 11 4" xfId="690"/>
    <cellStyle name="Navadno 2 2 3 11 4 2" xfId="691"/>
    <cellStyle name="Navadno 2 2 3 11 5" xfId="692"/>
    <cellStyle name="Navadno 2 2 3 11 5 2" xfId="693"/>
    <cellStyle name="Navadno 2 2 3 11 6" xfId="694"/>
    <cellStyle name="Navadno 2 2 3 12" xfId="695"/>
    <cellStyle name="Navadno 2 2 3 12 2" xfId="696"/>
    <cellStyle name="Navadno 2 2 3 12 2 2" xfId="697"/>
    <cellStyle name="Navadno 2 2 3 12 2 2 2" xfId="698"/>
    <cellStyle name="Navadno 2 2 3 12 2 3" xfId="699"/>
    <cellStyle name="Navadno 2 2 3 12 2 3 2" xfId="700"/>
    <cellStyle name="Navadno 2 2 3 12 2 4" xfId="701"/>
    <cellStyle name="Navadno 2 2 3 12 3" xfId="702"/>
    <cellStyle name="Navadno 2 2 3 12 3 2" xfId="703"/>
    <cellStyle name="Navadno 2 2 3 12 3 2 2" xfId="704"/>
    <cellStyle name="Navadno 2 2 3 12 3 3" xfId="705"/>
    <cellStyle name="Navadno 2 2 3 12 4" xfId="706"/>
    <cellStyle name="Navadno 2 2 3 12 4 2" xfId="707"/>
    <cellStyle name="Navadno 2 2 3 12 5" xfId="708"/>
    <cellStyle name="Navadno 2 2 3 12 5 2" xfId="709"/>
    <cellStyle name="Navadno 2 2 3 12 6" xfId="710"/>
    <cellStyle name="Navadno 2 2 3 13" xfId="711"/>
    <cellStyle name="Navadno 2 2 3 13 2" xfId="712"/>
    <cellStyle name="Navadno 2 2 3 13 2 2" xfId="713"/>
    <cellStyle name="Navadno 2 2 3 13 2 2 2" xfId="714"/>
    <cellStyle name="Navadno 2 2 3 13 2 3" xfId="715"/>
    <cellStyle name="Navadno 2 2 3 13 2 3 2" xfId="716"/>
    <cellStyle name="Navadno 2 2 3 13 2 4" xfId="717"/>
    <cellStyle name="Navadno 2 2 3 13 3" xfId="718"/>
    <cellStyle name="Navadno 2 2 3 13 3 2" xfId="719"/>
    <cellStyle name="Navadno 2 2 3 13 3 2 2" xfId="720"/>
    <cellStyle name="Navadno 2 2 3 13 3 3" xfId="721"/>
    <cellStyle name="Navadno 2 2 3 13 4" xfId="722"/>
    <cellStyle name="Navadno 2 2 3 13 4 2" xfId="723"/>
    <cellStyle name="Navadno 2 2 3 13 5" xfId="724"/>
    <cellStyle name="Navadno 2 2 3 13 5 2" xfId="725"/>
    <cellStyle name="Navadno 2 2 3 13 6" xfId="726"/>
    <cellStyle name="Navadno 2 2 3 14" xfId="727"/>
    <cellStyle name="Navadno 2 2 3 14 2" xfId="728"/>
    <cellStyle name="Navadno 2 2 3 14 2 2" xfId="729"/>
    <cellStyle name="Navadno 2 2 3 14 2 2 2" xfId="730"/>
    <cellStyle name="Navadno 2 2 3 14 2 3" xfId="731"/>
    <cellStyle name="Navadno 2 2 3 14 2 3 2" xfId="732"/>
    <cellStyle name="Navadno 2 2 3 14 2 4" xfId="733"/>
    <cellStyle name="Navadno 2 2 3 14 3" xfId="734"/>
    <cellStyle name="Navadno 2 2 3 14 3 2" xfId="735"/>
    <cellStyle name="Navadno 2 2 3 14 3 2 2" xfId="736"/>
    <cellStyle name="Navadno 2 2 3 14 3 3" xfId="737"/>
    <cellStyle name="Navadno 2 2 3 14 4" xfId="738"/>
    <cellStyle name="Navadno 2 2 3 14 4 2" xfId="739"/>
    <cellStyle name="Navadno 2 2 3 14 5" xfId="740"/>
    <cellStyle name="Navadno 2 2 3 14 5 2" xfId="741"/>
    <cellStyle name="Navadno 2 2 3 14 6" xfId="742"/>
    <cellStyle name="Navadno 2 2 3 15" xfId="743"/>
    <cellStyle name="Navadno 2 2 3 15 2" xfId="744"/>
    <cellStyle name="Navadno 2 2 3 15 2 2" xfId="745"/>
    <cellStyle name="Navadno 2 2 3 15 2 2 2" xfId="746"/>
    <cellStyle name="Navadno 2 2 3 15 2 3" xfId="747"/>
    <cellStyle name="Navadno 2 2 3 15 2 3 2" xfId="748"/>
    <cellStyle name="Navadno 2 2 3 15 2 4" xfId="749"/>
    <cellStyle name="Navadno 2 2 3 15 3" xfId="750"/>
    <cellStyle name="Navadno 2 2 3 15 3 2" xfId="751"/>
    <cellStyle name="Navadno 2 2 3 15 3 2 2" xfId="752"/>
    <cellStyle name="Navadno 2 2 3 15 3 3" xfId="753"/>
    <cellStyle name="Navadno 2 2 3 15 4" xfId="754"/>
    <cellStyle name="Navadno 2 2 3 15 4 2" xfId="755"/>
    <cellStyle name="Navadno 2 2 3 15 5" xfId="756"/>
    <cellStyle name="Navadno 2 2 3 15 5 2" xfId="757"/>
    <cellStyle name="Navadno 2 2 3 15 6" xfId="758"/>
    <cellStyle name="Navadno 2 2 3 16" xfId="759"/>
    <cellStyle name="Navadno 2 2 3 16 2" xfId="760"/>
    <cellStyle name="Navadno 2 2 3 16 2 2" xfId="761"/>
    <cellStyle name="Navadno 2 2 3 16 2 2 2" xfId="762"/>
    <cellStyle name="Navadno 2 2 3 16 2 3" xfId="763"/>
    <cellStyle name="Navadno 2 2 3 16 2 3 2" xfId="764"/>
    <cellStyle name="Navadno 2 2 3 16 2 4" xfId="765"/>
    <cellStyle name="Navadno 2 2 3 16 3" xfId="766"/>
    <cellStyle name="Navadno 2 2 3 16 3 2" xfId="767"/>
    <cellStyle name="Navadno 2 2 3 16 3 2 2" xfId="768"/>
    <cellStyle name="Navadno 2 2 3 16 3 3" xfId="769"/>
    <cellStyle name="Navadno 2 2 3 16 4" xfId="770"/>
    <cellStyle name="Navadno 2 2 3 16 4 2" xfId="771"/>
    <cellStyle name="Navadno 2 2 3 16 5" xfId="772"/>
    <cellStyle name="Navadno 2 2 3 16 5 2" xfId="773"/>
    <cellStyle name="Navadno 2 2 3 16 6" xfId="774"/>
    <cellStyle name="Navadno 2 2 3 17" xfId="775"/>
    <cellStyle name="Navadno 2 2 3 17 2" xfId="776"/>
    <cellStyle name="Navadno 2 2 3 17 2 2" xfId="777"/>
    <cellStyle name="Navadno 2 2 3 17 2 2 2" xfId="778"/>
    <cellStyle name="Navadno 2 2 3 17 2 3" xfId="779"/>
    <cellStyle name="Navadno 2 2 3 17 2 3 2" xfId="780"/>
    <cellStyle name="Navadno 2 2 3 17 2 4" xfId="781"/>
    <cellStyle name="Navadno 2 2 3 17 3" xfId="782"/>
    <cellStyle name="Navadno 2 2 3 17 3 2" xfId="783"/>
    <cellStyle name="Navadno 2 2 3 17 3 2 2" xfId="784"/>
    <cellStyle name="Navadno 2 2 3 17 3 3" xfId="785"/>
    <cellStyle name="Navadno 2 2 3 17 4" xfId="786"/>
    <cellStyle name="Navadno 2 2 3 17 4 2" xfId="787"/>
    <cellStyle name="Navadno 2 2 3 17 5" xfId="788"/>
    <cellStyle name="Navadno 2 2 3 17 5 2" xfId="789"/>
    <cellStyle name="Navadno 2 2 3 17 6" xfId="790"/>
    <cellStyle name="Navadno 2 2 3 18" xfId="791"/>
    <cellStyle name="Navadno 2 2 3 18 2" xfId="792"/>
    <cellStyle name="Navadno 2 2 3 18 2 2" xfId="793"/>
    <cellStyle name="Navadno 2 2 3 18 3" xfId="794"/>
    <cellStyle name="Navadno 2 2 3 18 3 2" xfId="795"/>
    <cellStyle name="Navadno 2 2 3 18 4" xfId="796"/>
    <cellStyle name="Navadno 2 2 3 19" xfId="797"/>
    <cellStyle name="Navadno 2 2 3 19 2" xfId="798"/>
    <cellStyle name="Navadno 2 2 3 19 2 2" xfId="799"/>
    <cellStyle name="Navadno 2 2 3 19 3" xfId="800"/>
    <cellStyle name="Navadno 2 2 3 2" xfId="801"/>
    <cellStyle name="Navadno 2 2 3 2 2" xfId="802"/>
    <cellStyle name="Navadno 2 2 3 2 2 2" xfId="803"/>
    <cellStyle name="Navadno 2 2 3 2 2 2 2" xfId="804"/>
    <cellStyle name="Navadno 2 2 3 2 2 3" xfId="805"/>
    <cellStyle name="Navadno 2 2 3 2 2 3 2" xfId="806"/>
    <cellStyle name="Navadno 2 2 3 2 2 4" xfId="807"/>
    <cellStyle name="Navadno 2 2 3 2 3" xfId="808"/>
    <cellStyle name="Navadno 2 2 3 2 3 2" xfId="809"/>
    <cellStyle name="Navadno 2 2 3 2 3 2 2" xfId="810"/>
    <cellStyle name="Navadno 2 2 3 2 3 3" xfId="811"/>
    <cellStyle name="Navadno 2 2 3 2 4" xfId="812"/>
    <cellStyle name="Navadno 2 2 3 2 4 2" xfId="813"/>
    <cellStyle name="Navadno 2 2 3 2 5" xfId="814"/>
    <cellStyle name="Navadno 2 2 3 2 5 2" xfId="815"/>
    <cellStyle name="Navadno 2 2 3 2 6" xfId="816"/>
    <cellStyle name="Navadno 2 2 3 20" xfId="817"/>
    <cellStyle name="Navadno 2 2 3 20 2" xfId="818"/>
    <cellStyle name="Navadno 2 2 3 21" xfId="819"/>
    <cellStyle name="Navadno 2 2 3 21 2" xfId="820"/>
    <cellStyle name="Navadno 2 2 3 22" xfId="821"/>
    <cellStyle name="Navadno 2 2 3 3" xfId="822"/>
    <cellStyle name="Navadno 2 2 3 3 2" xfId="823"/>
    <cellStyle name="Navadno 2 2 3 3 2 2" xfId="824"/>
    <cellStyle name="Navadno 2 2 3 3 2 2 2" xfId="825"/>
    <cellStyle name="Navadno 2 2 3 3 2 3" xfId="826"/>
    <cellStyle name="Navadno 2 2 3 3 2 3 2" xfId="827"/>
    <cellStyle name="Navadno 2 2 3 3 2 4" xfId="828"/>
    <cellStyle name="Navadno 2 2 3 3 3" xfId="829"/>
    <cellStyle name="Navadno 2 2 3 3 3 2" xfId="830"/>
    <cellStyle name="Navadno 2 2 3 3 3 2 2" xfId="831"/>
    <cellStyle name="Navadno 2 2 3 3 3 3" xfId="832"/>
    <cellStyle name="Navadno 2 2 3 3 4" xfId="833"/>
    <cellStyle name="Navadno 2 2 3 3 4 2" xfId="834"/>
    <cellStyle name="Navadno 2 2 3 3 5" xfId="835"/>
    <cellStyle name="Navadno 2 2 3 3 5 2" xfId="836"/>
    <cellStyle name="Navadno 2 2 3 3 6" xfId="837"/>
    <cellStyle name="Navadno 2 2 3 4" xfId="838"/>
    <cellStyle name="Navadno 2 2 3 4 2" xfId="839"/>
    <cellStyle name="Navadno 2 2 3 4 2 2" xfId="840"/>
    <cellStyle name="Navadno 2 2 3 4 2 2 2" xfId="841"/>
    <cellStyle name="Navadno 2 2 3 4 2 3" xfId="842"/>
    <cellStyle name="Navadno 2 2 3 4 2 3 2" xfId="843"/>
    <cellStyle name="Navadno 2 2 3 4 2 4" xfId="844"/>
    <cellStyle name="Navadno 2 2 3 4 3" xfId="845"/>
    <cellStyle name="Navadno 2 2 3 4 3 2" xfId="846"/>
    <cellStyle name="Navadno 2 2 3 4 3 2 2" xfId="847"/>
    <cellStyle name="Navadno 2 2 3 4 3 3" xfId="848"/>
    <cellStyle name="Navadno 2 2 3 4 4" xfId="849"/>
    <cellStyle name="Navadno 2 2 3 4 4 2" xfId="850"/>
    <cellStyle name="Navadno 2 2 3 4 5" xfId="851"/>
    <cellStyle name="Navadno 2 2 3 4 5 2" xfId="852"/>
    <cellStyle name="Navadno 2 2 3 4 6" xfId="853"/>
    <cellStyle name="Navadno 2 2 3 5" xfId="854"/>
    <cellStyle name="Navadno 2 2 3 5 2" xfId="855"/>
    <cellStyle name="Navadno 2 2 3 5 2 2" xfId="856"/>
    <cellStyle name="Navadno 2 2 3 5 2 2 2" xfId="857"/>
    <cellStyle name="Navadno 2 2 3 5 2 3" xfId="858"/>
    <cellStyle name="Navadno 2 2 3 5 2 3 2" xfId="859"/>
    <cellStyle name="Navadno 2 2 3 5 2 4" xfId="860"/>
    <cellStyle name="Navadno 2 2 3 5 3" xfId="861"/>
    <cellStyle name="Navadno 2 2 3 5 3 2" xfId="862"/>
    <cellStyle name="Navadno 2 2 3 5 3 2 2" xfId="863"/>
    <cellStyle name="Navadno 2 2 3 5 3 3" xfId="864"/>
    <cellStyle name="Navadno 2 2 3 5 4" xfId="865"/>
    <cellStyle name="Navadno 2 2 3 5 4 2" xfId="866"/>
    <cellStyle name="Navadno 2 2 3 5 5" xfId="867"/>
    <cellStyle name="Navadno 2 2 3 5 5 2" xfId="868"/>
    <cellStyle name="Navadno 2 2 3 5 6" xfId="869"/>
    <cellStyle name="Navadno 2 2 3 6" xfId="870"/>
    <cellStyle name="Navadno 2 2 3 6 2" xfId="871"/>
    <cellStyle name="Navadno 2 2 3 6 2 2" xfId="872"/>
    <cellStyle name="Navadno 2 2 3 6 2 2 2" xfId="873"/>
    <cellStyle name="Navadno 2 2 3 6 2 3" xfId="874"/>
    <cellStyle name="Navadno 2 2 3 6 2 3 2" xfId="875"/>
    <cellStyle name="Navadno 2 2 3 6 2 4" xfId="876"/>
    <cellStyle name="Navadno 2 2 3 6 3" xfId="877"/>
    <cellStyle name="Navadno 2 2 3 6 3 2" xfId="878"/>
    <cellStyle name="Navadno 2 2 3 6 3 2 2" xfId="879"/>
    <cellStyle name="Navadno 2 2 3 6 3 3" xfId="880"/>
    <cellStyle name="Navadno 2 2 3 6 4" xfId="881"/>
    <cellStyle name="Navadno 2 2 3 6 4 2" xfId="882"/>
    <cellStyle name="Navadno 2 2 3 6 5" xfId="883"/>
    <cellStyle name="Navadno 2 2 3 6 5 2" xfId="884"/>
    <cellStyle name="Navadno 2 2 3 6 6" xfId="885"/>
    <cellStyle name="Navadno 2 2 3 7" xfId="886"/>
    <cellStyle name="Navadno 2 2 3 7 2" xfId="887"/>
    <cellStyle name="Navadno 2 2 3 7 2 2" xfId="888"/>
    <cellStyle name="Navadno 2 2 3 7 2 2 2" xfId="889"/>
    <cellStyle name="Navadno 2 2 3 7 2 3" xfId="890"/>
    <cellStyle name="Navadno 2 2 3 7 2 3 2" xfId="891"/>
    <cellStyle name="Navadno 2 2 3 7 2 4" xfId="892"/>
    <cellStyle name="Navadno 2 2 3 7 3" xfId="893"/>
    <cellStyle name="Navadno 2 2 3 7 3 2" xfId="894"/>
    <cellStyle name="Navadno 2 2 3 7 3 2 2" xfId="895"/>
    <cellStyle name="Navadno 2 2 3 7 3 3" xfId="896"/>
    <cellStyle name="Navadno 2 2 3 7 4" xfId="897"/>
    <cellStyle name="Navadno 2 2 3 7 4 2" xfId="898"/>
    <cellStyle name="Navadno 2 2 3 7 5" xfId="899"/>
    <cellStyle name="Navadno 2 2 3 7 5 2" xfId="900"/>
    <cellStyle name="Navadno 2 2 3 7 6" xfId="901"/>
    <cellStyle name="Navadno 2 2 3 8" xfId="902"/>
    <cellStyle name="Navadno 2 2 3 8 2" xfId="903"/>
    <cellStyle name="Navadno 2 2 3 8 2 2" xfId="904"/>
    <cellStyle name="Navadno 2 2 3 8 2 2 2" xfId="905"/>
    <cellStyle name="Navadno 2 2 3 8 2 3" xfId="906"/>
    <cellStyle name="Navadno 2 2 3 8 2 3 2" xfId="907"/>
    <cellStyle name="Navadno 2 2 3 8 2 4" xfId="908"/>
    <cellStyle name="Navadno 2 2 3 8 3" xfId="909"/>
    <cellStyle name="Navadno 2 2 3 8 3 2" xfId="910"/>
    <cellStyle name="Navadno 2 2 3 8 3 2 2" xfId="911"/>
    <cellStyle name="Navadno 2 2 3 8 3 3" xfId="912"/>
    <cellStyle name="Navadno 2 2 3 8 4" xfId="913"/>
    <cellStyle name="Navadno 2 2 3 8 4 2" xfId="914"/>
    <cellStyle name="Navadno 2 2 3 8 5" xfId="915"/>
    <cellStyle name="Navadno 2 2 3 8 5 2" xfId="916"/>
    <cellStyle name="Navadno 2 2 3 8 6" xfId="917"/>
    <cellStyle name="Navadno 2 2 3 9" xfId="918"/>
    <cellStyle name="Navadno 2 2 3 9 2" xfId="919"/>
    <cellStyle name="Navadno 2 2 3 9 2 2" xfId="920"/>
    <cellStyle name="Navadno 2 2 3 9 2 2 2" xfId="921"/>
    <cellStyle name="Navadno 2 2 3 9 2 3" xfId="922"/>
    <cellStyle name="Navadno 2 2 3 9 2 3 2" xfId="923"/>
    <cellStyle name="Navadno 2 2 3 9 2 4" xfId="924"/>
    <cellStyle name="Navadno 2 2 3 9 3" xfId="925"/>
    <cellStyle name="Navadno 2 2 3 9 3 2" xfId="926"/>
    <cellStyle name="Navadno 2 2 3 9 3 2 2" xfId="927"/>
    <cellStyle name="Navadno 2 2 3 9 3 3" xfId="928"/>
    <cellStyle name="Navadno 2 2 3 9 4" xfId="929"/>
    <cellStyle name="Navadno 2 2 3 9 4 2" xfId="930"/>
    <cellStyle name="Navadno 2 2 3 9 5" xfId="931"/>
    <cellStyle name="Navadno 2 2 3 9 5 2" xfId="932"/>
    <cellStyle name="Navadno 2 2 3 9 6" xfId="933"/>
    <cellStyle name="Navadno 2 2 4" xfId="934"/>
    <cellStyle name="Navadno 2 2 4 2" xfId="935"/>
    <cellStyle name="Navadno 2 2 4 2 2" xfId="936"/>
    <cellStyle name="Navadno 2 2 4 2 2 2" xfId="937"/>
    <cellStyle name="Navadno 2 2 4 2 3" xfId="938"/>
    <cellStyle name="Navadno 2 2 4 2 3 2" xfId="939"/>
    <cellStyle name="Navadno 2 2 4 2 4" xfId="940"/>
    <cellStyle name="Navadno 2 2 4 3" xfId="941"/>
    <cellStyle name="Navadno 2 2 4 3 2" xfId="942"/>
    <cellStyle name="Navadno 2 2 4 3 2 2" xfId="943"/>
    <cellStyle name="Navadno 2 2 4 3 3" xfId="944"/>
    <cellStyle name="Navadno 2 2 4 4" xfId="945"/>
    <cellStyle name="Navadno 2 2 4 4 2" xfId="946"/>
    <cellStyle name="Navadno 2 2 4 5" xfId="947"/>
    <cellStyle name="Navadno 2 2 4 5 2" xfId="948"/>
    <cellStyle name="Navadno 2 2 4 6" xfId="949"/>
    <cellStyle name="Navadno 2 2 5" xfId="950"/>
    <cellStyle name="Navadno 2 2 5 2" xfId="951"/>
    <cellStyle name="Navadno 2 2 5 2 2" xfId="952"/>
    <cellStyle name="Navadno 2 2 5 2 2 2" xfId="953"/>
    <cellStyle name="Navadno 2 2 5 2 3" xfId="954"/>
    <cellStyle name="Navadno 2 2 5 2 3 2" xfId="955"/>
    <cellStyle name="Navadno 2 2 5 2 4" xfId="956"/>
    <cellStyle name="Navadno 2 2 5 3" xfId="957"/>
    <cellStyle name="Navadno 2 2 5 3 2" xfId="958"/>
    <cellStyle name="Navadno 2 2 5 3 2 2" xfId="959"/>
    <cellStyle name="Navadno 2 2 5 3 3" xfId="960"/>
    <cellStyle name="Navadno 2 2 5 4" xfId="961"/>
    <cellStyle name="Navadno 2 2 5 4 2" xfId="962"/>
    <cellStyle name="Navadno 2 2 5 5" xfId="963"/>
    <cellStyle name="Navadno 2 2 5 5 2" xfId="964"/>
    <cellStyle name="Navadno 2 2 5 6" xfId="965"/>
    <cellStyle name="Navadno 2 2 6" xfId="966"/>
    <cellStyle name="Navadno 2 2 6 2" xfId="967"/>
    <cellStyle name="Navadno 2 2 6 2 2" xfId="968"/>
    <cellStyle name="Navadno 2 2 6 2 2 2" xfId="969"/>
    <cellStyle name="Navadno 2 2 6 2 3" xfId="970"/>
    <cellStyle name="Navadno 2 2 6 2 3 2" xfId="971"/>
    <cellStyle name="Navadno 2 2 6 2 4" xfId="972"/>
    <cellStyle name="Navadno 2 2 6 3" xfId="973"/>
    <cellStyle name="Navadno 2 2 6 3 2" xfId="974"/>
    <cellStyle name="Navadno 2 2 6 3 2 2" xfId="975"/>
    <cellStyle name="Navadno 2 2 6 3 3" xfId="976"/>
    <cellStyle name="Navadno 2 2 6 4" xfId="977"/>
    <cellStyle name="Navadno 2 2 6 4 2" xfId="978"/>
    <cellStyle name="Navadno 2 2 6 5" xfId="979"/>
    <cellStyle name="Navadno 2 2 6 5 2" xfId="980"/>
    <cellStyle name="Navadno 2 2 6 6" xfId="981"/>
    <cellStyle name="Navadno 2 2 7" xfId="982"/>
    <cellStyle name="Navadno 2 2 7 2" xfId="983"/>
    <cellStyle name="Navadno 2 2 7 2 2" xfId="984"/>
    <cellStyle name="Navadno 2 2 7 2 2 2" xfId="985"/>
    <cellStyle name="Navadno 2 2 7 2 3" xfId="986"/>
    <cellStyle name="Navadno 2 2 7 2 3 2" xfId="987"/>
    <cellStyle name="Navadno 2 2 7 2 4" xfId="988"/>
    <cellStyle name="Navadno 2 2 7 3" xfId="989"/>
    <cellStyle name="Navadno 2 2 7 3 2" xfId="990"/>
    <cellStyle name="Navadno 2 2 7 3 2 2" xfId="991"/>
    <cellStyle name="Navadno 2 2 7 3 3" xfId="992"/>
    <cellStyle name="Navadno 2 2 7 4" xfId="993"/>
    <cellStyle name="Navadno 2 2 7 4 2" xfId="994"/>
    <cellStyle name="Navadno 2 2 7 5" xfId="995"/>
    <cellStyle name="Navadno 2 2 7 5 2" xfId="996"/>
    <cellStyle name="Navadno 2 2 7 6" xfId="997"/>
    <cellStyle name="Navadno 2 2 8" xfId="998"/>
    <cellStyle name="Navadno 2 2 8 2" xfId="999"/>
    <cellStyle name="Navadno 2 2 8 2 2" xfId="1000"/>
    <cellStyle name="Navadno 2 2 8 2 2 2" xfId="1001"/>
    <cellStyle name="Navadno 2 2 8 2 3" xfId="1002"/>
    <cellStyle name="Navadno 2 2 8 2 3 2" xfId="1003"/>
    <cellStyle name="Navadno 2 2 8 2 4" xfId="1004"/>
    <cellStyle name="Navadno 2 2 8 3" xfId="1005"/>
    <cellStyle name="Navadno 2 2 8 3 2" xfId="1006"/>
    <cellStyle name="Navadno 2 2 8 3 2 2" xfId="1007"/>
    <cellStyle name="Navadno 2 2 8 3 3" xfId="1008"/>
    <cellStyle name="Navadno 2 2 8 4" xfId="1009"/>
    <cellStyle name="Navadno 2 2 8 4 2" xfId="1010"/>
    <cellStyle name="Navadno 2 2 8 5" xfId="1011"/>
    <cellStyle name="Navadno 2 2 8 5 2" xfId="1012"/>
    <cellStyle name="Navadno 2 2 8 6" xfId="1013"/>
    <cellStyle name="Navadno 2 2 9" xfId="1014"/>
    <cellStyle name="Navadno 2 2 9 2" xfId="1015"/>
    <cellStyle name="Navadno 2 2 9 2 2" xfId="1016"/>
    <cellStyle name="Navadno 2 2 9 2 2 2" xfId="1017"/>
    <cellStyle name="Navadno 2 2 9 2 3" xfId="1018"/>
    <cellStyle name="Navadno 2 2 9 2 3 2" xfId="1019"/>
    <cellStyle name="Navadno 2 2 9 2 4" xfId="1020"/>
    <cellStyle name="Navadno 2 2 9 3" xfId="1021"/>
    <cellStyle name="Navadno 2 2 9 3 2" xfId="1022"/>
    <cellStyle name="Navadno 2 2 9 3 2 2" xfId="1023"/>
    <cellStyle name="Navadno 2 2 9 3 3" xfId="1024"/>
    <cellStyle name="Navadno 2 2 9 4" xfId="1025"/>
    <cellStyle name="Navadno 2 2 9 4 2" xfId="1026"/>
    <cellStyle name="Navadno 2 2 9 5" xfId="1027"/>
    <cellStyle name="Navadno 2 2 9 5 2" xfId="1028"/>
    <cellStyle name="Navadno 2 2 9 6" xfId="1029"/>
    <cellStyle name="Navadno 2 20" xfId="1030"/>
    <cellStyle name="Navadno 2 20 2" xfId="1031"/>
    <cellStyle name="Navadno 2 20 2 2" xfId="1032"/>
    <cellStyle name="Navadno 2 20 2 2 2" xfId="1033"/>
    <cellStyle name="Navadno 2 20 2 3" xfId="1034"/>
    <cellStyle name="Navadno 2 20 2 3 2" xfId="1035"/>
    <cellStyle name="Navadno 2 20 2 4" xfId="1036"/>
    <cellStyle name="Navadno 2 20 3" xfId="1037"/>
    <cellStyle name="Navadno 2 20 3 2" xfId="1038"/>
    <cellStyle name="Navadno 2 20 3 2 2" xfId="1039"/>
    <cellStyle name="Navadno 2 20 3 3" xfId="1040"/>
    <cellStyle name="Navadno 2 20 4" xfId="1041"/>
    <cellStyle name="Navadno 2 20 4 2" xfId="1042"/>
    <cellStyle name="Navadno 2 20 5" xfId="1043"/>
    <cellStyle name="Navadno 2 20 5 2" xfId="1044"/>
    <cellStyle name="Navadno 2 20 6" xfId="1045"/>
    <cellStyle name="Navadno 2 21" xfId="1046"/>
    <cellStyle name="Navadno 2 21 2" xfId="1047"/>
    <cellStyle name="Navadno 2 21 2 2" xfId="1048"/>
    <cellStyle name="Navadno 2 21 3" xfId="1049"/>
    <cellStyle name="Navadno 2 3" xfId="1050"/>
    <cellStyle name="Navadno 2 3 2" xfId="1051"/>
    <cellStyle name="Navadno 2 3 2 10" xfId="1052"/>
    <cellStyle name="Navadno 2 3 2 10 2" xfId="1053"/>
    <cellStyle name="Navadno 2 3 2 10 2 2" xfId="1054"/>
    <cellStyle name="Navadno 2 3 2 10 2 2 2" xfId="1055"/>
    <cellStyle name="Navadno 2 3 2 10 2 3" xfId="1056"/>
    <cellStyle name="Navadno 2 3 2 10 2 3 2" xfId="1057"/>
    <cellStyle name="Navadno 2 3 2 10 2 4" xfId="1058"/>
    <cellStyle name="Navadno 2 3 2 10 3" xfId="1059"/>
    <cellStyle name="Navadno 2 3 2 10 3 2" xfId="1060"/>
    <cellStyle name="Navadno 2 3 2 10 3 2 2" xfId="1061"/>
    <cellStyle name="Navadno 2 3 2 10 3 3" xfId="1062"/>
    <cellStyle name="Navadno 2 3 2 10 4" xfId="1063"/>
    <cellStyle name="Navadno 2 3 2 10 4 2" xfId="1064"/>
    <cellStyle name="Navadno 2 3 2 10 5" xfId="1065"/>
    <cellStyle name="Navadno 2 3 2 10 5 2" xfId="1066"/>
    <cellStyle name="Navadno 2 3 2 10 6" xfId="1067"/>
    <cellStyle name="Navadno 2 3 2 11" xfId="1068"/>
    <cellStyle name="Navadno 2 3 2 11 2" xfId="1069"/>
    <cellStyle name="Navadno 2 3 2 11 2 2" xfId="1070"/>
    <cellStyle name="Navadno 2 3 2 11 2 2 2" xfId="1071"/>
    <cellStyle name="Navadno 2 3 2 11 2 3" xfId="1072"/>
    <cellStyle name="Navadno 2 3 2 11 2 3 2" xfId="1073"/>
    <cellStyle name="Navadno 2 3 2 11 2 4" xfId="1074"/>
    <cellStyle name="Navadno 2 3 2 11 3" xfId="1075"/>
    <cellStyle name="Navadno 2 3 2 11 3 2" xfId="1076"/>
    <cellStyle name="Navadno 2 3 2 11 3 2 2" xfId="1077"/>
    <cellStyle name="Navadno 2 3 2 11 3 3" xfId="1078"/>
    <cellStyle name="Navadno 2 3 2 11 4" xfId="1079"/>
    <cellStyle name="Navadno 2 3 2 11 4 2" xfId="1080"/>
    <cellStyle name="Navadno 2 3 2 11 5" xfId="1081"/>
    <cellStyle name="Navadno 2 3 2 11 5 2" xfId="1082"/>
    <cellStyle name="Navadno 2 3 2 11 6" xfId="1083"/>
    <cellStyle name="Navadno 2 3 2 12" xfId="1084"/>
    <cellStyle name="Navadno 2 3 2 12 2" xfId="1085"/>
    <cellStyle name="Navadno 2 3 2 12 2 2" xfId="1086"/>
    <cellStyle name="Navadno 2 3 2 12 2 2 2" xfId="1087"/>
    <cellStyle name="Navadno 2 3 2 12 2 3" xfId="1088"/>
    <cellStyle name="Navadno 2 3 2 12 2 3 2" xfId="1089"/>
    <cellStyle name="Navadno 2 3 2 12 2 4" xfId="1090"/>
    <cellStyle name="Navadno 2 3 2 12 3" xfId="1091"/>
    <cellStyle name="Navadno 2 3 2 12 3 2" xfId="1092"/>
    <cellStyle name="Navadno 2 3 2 12 3 2 2" xfId="1093"/>
    <cellStyle name="Navadno 2 3 2 12 3 3" xfId="1094"/>
    <cellStyle name="Navadno 2 3 2 12 4" xfId="1095"/>
    <cellStyle name="Navadno 2 3 2 12 4 2" xfId="1096"/>
    <cellStyle name="Navadno 2 3 2 12 5" xfId="1097"/>
    <cellStyle name="Navadno 2 3 2 12 5 2" xfId="1098"/>
    <cellStyle name="Navadno 2 3 2 12 6" xfId="1099"/>
    <cellStyle name="Navadno 2 3 2 13" xfId="1100"/>
    <cellStyle name="Navadno 2 3 2 13 2" xfId="1101"/>
    <cellStyle name="Navadno 2 3 2 13 2 2" xfId="1102"/>
    <cellStyle name="Navadno 2 3 2 13 2 2 2" xfId="1103"/>
    <cellStyle name="Navadno 2 3 2 13 2 3" xfId="1104"/>
    <cellStyle name="Navadno 2 3 2 13 2 3 2" xfId="1105"/>
    <cellStyle name="Navadno 2 3 2 13 2 4" xfId="1106"/>
    <cellStyle name="Navadno 2 3 2 13 3" xfId="1107"/>
    <cellStyle name="Navadno 2 3 2 13 3 2" xfId="1108"/>
    <cellStyle name="Navadno 2 3 2 13 3 2 2" xfId="1109"/>
    <cellStyle name="Navadno 2 3 2 13 3 3" xfId="1110"/>
    <cellStyle name="Navadno 2 3 2 13 4" xfId="1111"/>
    <cellStyle name="Navadno 2 3 2 13 4 2" xfId="1112"/>
    <cellStyle name="Navadno 2 3 2 13 5" xfId="1113"/>
    <cellStyle name="Navadno 2 3 2 13 5 2" xfId="1114"/>
    <cellStyle name="Navadno 2 3 2 13 6" xfId="1115"/>
    <cellStyle name="Navadno 2 3 2 14" xfId="1116"/>
    <cellStyle name="Navadno 2 3 2 14 2" xfId="1117"/>
    <cellStyle name="Navadno 2 3 2 14 2 2" xfId="1118"/>
    <cellStyle name="Navadno 2 3 2 14 2 2 2" xfId="1119"/>
    <cellStyle name="Navadno 2 3 2 14 2 3" xfId="1120"/>
    <cellStyle name="Navadno 2 3 2 14 2 3 2" xfId="1121"/>
    <cellStyle name="Navadno 2 3 2 14 2 4" xfId="1122"/>
    <cellStyle name="Navadno 2 3 2 14 3" xfId="1123"/>
    <cellStyle name="Navadno 2 3 2 14 3 2" xfId="1124"/>
    <cellStyle name="Navadno 2 3 2 14 3 2 2" xfId="1125"/>
    <cellStyle name="Navadno 2 3 2 14 3 3" xfId="1126"/>
    <cellStyle name="Navadno 2 3 2 14 4" xfId="1127"/>
    <cellStyle name="Navadno 2 3 2 14 4 2" xfId="1128"/>
    <cellStyle name="Navadno 2 3 2 14 5" xfId="1129"/>
    <cellStyle name="Navadno 2 3 2 14 5 2" xfId="1130"/>
    <cellStyle name="Navadno 2 3 2 14 6" xfId="1131"/>
    <cellStyle name="Navadno 2 3 2 15" xfId="1132"/>
    <cellStyle name="Navadno 2 3 2 15 2" xfId="1133"/>
    <cellStyle name="Navadno 2 3 2 15 2 2" xfId="1134"/>
    <cellStyle name="Navadno 2 3 2 15 2 2 2" xfId="1135"/>
    <cellStyle name="Navadno 2 3 2 15 2 3" xfId="1136"/>
    <cellStyle name="Navadno 2 3 2 15 2 3 2" xfId="1137"/>
    <cellStyle name="Navadno 2 3 2 15 2 4" xfId="1138"/>
    <cellStyle name="Navadno 2 3 2 15 3" xfId="1139"/>
    <cellStyle name="Navadno 2 3 2 15 3 2" xfId="1140"/>
    <cellStyle name="Navadno 2 3 2 15 3 2 2" xfId="1141"/>
    <cellStyle name="Navadno 2 3 2 15 3 3" xfId="1142"/>
    <cellStyle name="Navadno 2 3 2 15 4" xfId="1143"/>
    <cellStyle name="Navadno 2 3 2 15 4 2" xfId="1144"/>
    <cellStyle name="Navadno 2 3 2 15 5" xfId="1145"/>
    <cellStyle name="Navadno 2 3 2 15 5 2" xfId="1146"/>
    <cellStyle name="Navadno 2 3 2 15 6" xfId="1147"/>
    <cellStyle name="Navadno 2 3 2 16" xfId="1148"/>
    <cellStyle name="Navadno 2 3 2 16 2" xfId="1149"/>
    <cellStyle name="Navadno 2 3 2 16 2 2" xfId="1150"/>
    <cellStyle name="Navadno 2 3 2 16 2 2 2" xfId="1151"/>
    <cellStyle name="Navadno 2 3 2 16 2 3" xfId="1152"/>
    <cellStyle name="Navadno 2 3 2 16 2 3 2" xfId="1153"/>
    <cellStyle name="Navadno 2 3 2 16 2 4" xfId="1154"/>
    <cellStyle name="Navadno 2 3 2 16 3" xfId="1155"/>
    <cellStyle name="Navadno 2 3 2 16 3 2" xfId="1156"/>
    <cellStyle name="Navadno 2 3 2 16 3 2 2" xfId="1157"/>
    <cellStyle name="Navadno 2 3 2 16 3 3" xfId="1158"/>
    <cellStyle name="Navadno 2 3 2 16 4" xfId="1159"/>
    <cellStyle name="Navadno 2 3 2 16 4 2" xfId="1160"/>
    <cellStyle name="Navadno 2 3 2 16 5" xfId="1161"/>
    <cellStyle name="Navadno 2 3 2 16 5 2" xfId="1162"/>
    <cellStyle name="Navadno 2 3 2 16 6" xfId="1163"/>
    <cellStyle name="Navadno 2 3 2 17" xfId="1164"/>
    <cellStyle name="Navadno 2 3 2 17 2" xfId="1165"/>
    <cellStyle name="Navadno 2 3 2 17 2 2" xfId="1166"/>
    <cellStyle name="Navadno 2 3 2 17 2 2 2" xfId="1167"/>
    <cellStyle name="Navadno 2 3 2 17 2 3" xfId="1168"/>
    <cellStyle name="Navadno 2 3 2 17 2 3 2" xfId="1169"/>
    <cellStyle name="Navadno 2 3 2 17 2 4" xfId="1170"/>
    <cellStyle name="Navadno 2 3 2 17 3" xfId="1171"/>
    <cellStyle name="Navadno 2 3 2 17 3 2" xfId="1172"/>
    <cellStyle name="Navadno 2 3 2 17 3 2 2" xfId="1173"/>
    <cellStyle name="Navadno 2 3 2 17 3 3" xfId="1174"/>
    <cellStyle name="Navadno 2 3 2 17 4" xfId="1175"/>
    <cellStyle name="Navadno 2 3 2 17 4 2" xfId="1176"/>
    <cellStyle name="Navadno 2 3 2 17 5" xfId="1177"/>
    <cellStyle name="Navadno 2 3 2 17 5 2" xfId="1178"/>
    <cellStyle name="Navadno 2 3 2 17 6" xfId="1179"/>
    <cellStyle name="Navadno 2 3 2 18" xfId="1180"/>
    <cellStyle name="Navadno 2 3 2 18 2" xfId="1181"/>
    <cellStyle name="Navadno 2 3 2 18 2 2" xfId="1182"/>
    <cellStyle name="Navadno 2 3 2 18 3" xfId="1183"/>
    <cellStyle name="Navadno 2 3 2 18 3 2" xfId="1184"/>
    <cellStyle name="Navadno 2 3 2 18 4" xfId="1185"/>
    <cellStyle name="Navadno 2 3 2 19" xfId="1186"/>
    <cellStyle name="Navadno 2 3 2 19 2" xfId="1187"/>
    <cellStyle name="Navadno 2 3 2 19 2 2" xfId="1188"/>
    <cellStyle name="Navadno 2 3 2 19 3" xfId="1189"/>
    <cellStyle name="Navadno 2 3 2 2" xfId="1190"/>
    <cellStyle name="Navadno 2 3 2 2 2" xfId="1191"/>
    <cellStyle name="Navadno 2 3 2 2 2 2" xfId="1192"/>
    <cellStyle name="Navadno 2 3 2 2 2 2 2" xfId="1193"/>
    <cellStyle name="Navadno 2 3 2 2 2 3" xfId="1194"/>
    <cellStyle name="Navadno 2 3 2 2 2 3 2" xfId="1195"/>
    <cellStyle name="Navadno 2 3 2 2 2 4" xfId="1196"/>
    <cellStyle name="Navadno 2 3 2 2 3" xfId="1197"/>
    <cellStyle name="Navadno 2 3 2 2 3 2" xfId="1198"/>
    <cellStyle name="Navadno 2 3 2 2 3 2 2" xfId="1199"/>
    <cellStyle name="Navadno 2 3 2 2 3 3" xfId="1200"/>
    <cellStyle name="Navadno 2 3 2 2 4" xfId="1201"/>
    <cellStyle name="Navadno 2 3 2 2 4 2" xfId="1202"/>
    <cellStyle name="Navadno 2 3 2 2 5" xfId="1203"/>
    <cellStyle name="Navadno 2 3 2 2 5 2" xfId="1204"/>
    <cellStyle name="Navadno 2 3 2 2 6" xfId="1205"/>
    <cellStyle name="Navadno 2 3 2 20" xfId="1206"/>
    <cellStyle name="Navadno 2 3 2 20 2" xfId="1207"/>
    <cellStyle name="Navadno 2 3 2 21" xfId="1208"/>
    <cellStyle name="Navadno 2 3 2 21 2" xfId="1209"/>
    <cellStyle name="Navadno 2 3 2 22" xfId="1210"/>
    <cellStyle name="Navadno 2 3 2 3" xfId="1211"/>
    <cellStyle name="Navadno 2 3 2 3 2" xfId="1212"/>
    <cellStyle name="Navadno 2 3 2 3 2 2" xfId="1213"/>
    <cellStyle name="Navadno 2 3 2 3 2 2 2" xfId="1214"/>
    <cellStyle name="Navadno 2 3 2 3 2 3" xfId="1215"/>
    <cellStyle name="Navadno 2 3 2 3 2 3 2" xfId="1216"/>
    <cellStyle name="Navadno 2 3 2 3 2 4" xfId="1217"/>
    <cellStyle name="Navadno 2 3 2 3 3" xfId="1218"/>
    <cellStyle name="Navadno 2 3 2 3 3 2" xfId="1219"/>
    <cellStyle name="Navadno 2 3 2 3 3 2 2" xfId="1220"/>
    <cellStyle name="Navadno 2 3 2 3 3 3" xfId="1221"/>
    <cellStyle name="Navadno 2 3 2 3 4" xfId="1222"/>
    <cellStyle name="Navadno 2 3 2 3 4 2" xfId="1223"/>
    <cellStyle name="Navadno 2 3 2 3 5" xfId="1224"/>
    <cellStyle name="Navadno 2 3 2 3 5 2" xfId="1225"/>
    <cellStyle name="Navadno 2 3 2 3 6" xfId="1226"/>
    <cellStyle name="Navadno 2 3 2 4" xfId="1227"/>
    <cellStyle name="Navadno 2 3 2 4 2" xfId="1228"/>
    <cellStyle name="Navadno 2 3 2 4 2 2" xfId="1229"/>
    <cellStyle name="Navadno 2 3 2 4 2 2 2" xfId="1230"/>
    <cellStyle name="Navadno 2 3 2 4 2 3" xfId="1231"/>
    <cellStyle name="Navadno 2 3 2 4 2 3 2" xfId="1232"/>
    <cellStyle name="Navadno 2 3 2 4 2 4" xfId="1233"/>
    <cellStyle name="Navadno 2 3 2 4 3" xfId="1234"/>
    <cellStyle name="Navadno 2 3 2 4 3 2" xfId="1235"/>
    <cellStyle name="Navadno 2 3 2 4 3 2 2" xfId="1236"/>
    <cellStyle name="Navadno 2 3 2 4 3 3" xfId="1237"/>
    <cellStyle name="Navadno 2 3 2 4 4" xfId="1238"/>
    <cellStyle name="Navadno 2 3 2 4 4 2" xfId="1239"/>
    <cellStyle name="Navadno 2 3 2 4 5" xfId="1240"/>
    <cellStyle name="Navadno 2 3 2 4 5 2" xfId="1241"/>
    <cellStyle name="Navadno 2 3 2 4 6" xfId="1242"/>
    <cellStyle name="Navadno 2 3 2 5" xfId="1243"/>
    <cellStyle name="Navadno 2 3 2 5 2" xfId="1244"/>
    <cellStyle name="Navadno 2 3 2 5 2 2" xfId="1245"/>
    <cellStyle name="Navadno 2 3 2 5 2 2 2" xfId="1246"/>
    <cellStyle name="Navadno 2 3 2 5 2 3" xfId="1247"/>
    <cellStyle name="Navadno 2 3 2 5 2 3 2" xfId="1248"/>
    <cellStyle name="Navadno 2 3 2 5 2 4" xfId="1249"/>
    <cellStyle name="Navadno 2 3 2 5 3" xfId="1250"/>
    <cellStyle name="Navadno 2 3 2 5 3 2" xfId="1251"/>
    <cellStyle name="Navadno 2 3 2 5 3 2 2" xfId="1252"/>
    <cellStyle name="Navadno 2 3 2 5 3 3" xfId="1253"/>
    <cellStyle name="Navadno 2 3 2 5 4" xfId="1254"/>
    <cellStyle name="Navadno 2 3 2 5 4 2" xfId="1255"/>
    <cellStyle name="Navadno 2 3 2 5 5" xfId="1256"/>
    <cellStyle name="Navadno 2 3 2 5 5 2" xfId="1257"/>
    <cellStyle name="Navadno 2 3 2 5 6" xfId="1258"/>
    <cellStyle name="Navadno 2 3 2 6" xfId="1259"/>
    <cellStyle name="Navadno 2 3 2 6 2" xfId="1260"/>
    <cellStyle name="Navadno 2 3 2 6 2 2" xfId="1261"/>
    <cellStyle name="Navadno 2 3 2 6 2 2 2" xfId="1262"/>
    <cellStyle name="Navadno 2 3 2 6 2 3" xfId="1263"/>
    <cellStyle name="Navadno 2 3 2 6 2 3 2" xfId="1264"/>
    <cellStyle name="Navadno 2 3 2 6 2 4" xfId="1265"/>
    <cellStyle name="Navadno 2 3 2 6 3" xfId="1266"/>
    <cellStyle name="Navadno 2 3 2 6 3 2" xfId="1267"/>
    <cellStyle name="Navadno 2 3 2 6 3 2 2" xfId="1268"/>
    <cellStyle name="Navadno 2 3 2 6 3 3" xfId="1269"/>
    <cellStyle name="Navadno 2 3 2 6 4" xfId="1270"/>
    <cellStyle name="Navadno 2 3 2 6 4 2" xfId="1271"/>
    <cellStyle name="Navadno 2 3 2 6 5" xfId="1272"/>
    <cellStyle name="Navadno 2 3 2 6 5 2" xfId="1273"/>
    <cellStyle name="Navadno 2 3 2 6 6" xfId="1274"/>
    <cellStyle name="Navadno 2 3 2 7" xfId="1275"/>
    <cellStyle name="Navadno 2 3 2 7 2" xfId="1276"/>
    <cellStyle name="Navadno 2 3 2 7 2 2" xfId="1277"/>
    <cellStyle name="Navadno 2 3 2 7 2 2 2" xfId="1278"/>
    <cellStyle name="Navadno 2 3 2 7 2 3" xfId="1279"/>
    <cellStyle name="Navadno 2 3 2 7 2 3 2" xfId="1280"/>
    <cellStyle name="Navadno 2 3 2 7 2 4" xfId="1281"/>
    <cellStyle name="Navadno 2 3 2 7 3" xfId="1282"/>
    <cellStyle name="Navadno 2 3 2 7 3 2" xfId="1283"/>
    <cellStyle name="Navadno 2 3 2 7 3 2 2" xfId="1284"/>
    <cellStyle name="Navadno 2 3 2 7 3 3" xfId="1285"/>
    <cellStyle name="Navadno 2 3 2 7 4" xfId="1286"/>
    <cellStyle name="Navadno 2 3 2 7 4 2" xfId="1287"/>
    <cellStyle name="Navadno 2 3 2 7 5" xfId="1288"/>
    <cellStyle name="Navadno 2 3 2 7 5 2" xfId="1289"/>
    <cellStyle name="Navadno 2 3 2 7 6" xfId="1290"/>
    <cellStyle name="Navadno 2 3 2 8" xfId="1291"/>
    <cellStyle name="Navadno 2 3 2 8 2" xfId="1292"/>
    <cellStyle name="Navadno 2 3 2 8 2 2" xfId="1293"/>
    <cellStyle name="Navadno 2 3 2 8 2 2 2" xfId="1294"/>
    <cellStyle name="Navadno 2 3 2 8 2 3" xfId="1295"/>
    <cellStyle name="Navadno 2 3 2 8 2 3 2" xfId="1296"/>
    <cellStyle name="Navadno 2 3 2 8 2 4" xfId="1297"/>
    <cellStyle name="Navadno 2 3 2 8 3" xfId="1298"/>
    <cellStyle name="Navadno 2 3 2 8 3 2" xfId="1299"/>
    <cellStyle name="Navadno 2 3 2 8 3 2 2" xfId="1300"/>
    <cellStyle name="Navadno 2 3 2 8 3 3" xfId="1301"/>
    <cellStyle name="Navadno 2 3 2 8 4" xfId="1302"/>
    <cellStyle name="Navadno 2 3 2 8 4 2" xfId="1303"/>
    <cellStyle name="Navadno 2 3 2 8 5" xfId="1304"/>
    <cellStyle name="Navadno 2 3 2 8 5 2" xfId="1305"/>
    <cellStyle name="Navadno 2 3 2 8 6" xfId="1306"/>
    <cellStyle name="Navadno 2 3 2 9" xfId="1307"/>
    <cellStyle name="Navadno 2 3 2 9 2" xfId="1308"/>
    <cellStyle name="Navadno 2 3 2 9 2 2" xfId="1309"/>
    <cellStyle name="Navadno 2 3 2 9 2 2 2" xfId="1310"/>
    <cellStyle name="Navadno 2 3 2 9 2 3" xfId="1311"/>
    <cellStyle name="Navadno 2 3 2 9 2 3 2" xfId="1312"/>
    <cellStyle name="Navadno 2 3 2 9 2 4" xfId="1313"/>
    <cellStyle name="Navadno 2 3 2 9 3" xfId="1314"/>
    <cellStyle name="Navadno 2 3 2 9 3 2" xfId="1315"/>
    <cellStyle name="Navadno 2 3 2 9 3 2 2" xfId="1316"/>
    <cellStyle name="Navadno 2 3 2 9 3 3" xfId="1317"/>
    <cellStyle name="Navadno 2 3 2 9 4" xfId="1318"/>
    <cellStyle name="Navadno 2 3 2 9 4 2" xfId="1319"/>
    <cellStyle name="Navadno 2 3 2 9 5" xfId="1320"/>
    <cellStyle name="Navadno 2 3 2 9 5 2" xfId="1321"/>
    <cellStyle name="Navadno 2 3 2 9 6" xfId="1322"/>
    <cellStyle name="Navadno 2 3 3" xfId="1323"/>
    <cellStyle name="Navadno 2 3 3 10" xfId="1324"/>
    <cellStyle name="Navadno 2 3 3 10 2" xfId="1325"/>
    <cellStyle name="Navadno 2 3 3 10 2 2" xfId="1326"/>
    <cellStyle name="Navadno 2 3 3 10 2 2 2" xfId="1327"/>
    <cellStyle name="Navadno 2 3 3 10 2 3" xfId="1328"/>
    <cellStyle name="Navadno 2 3 3 10 2 3 2" xfId="1329"/>
    <cellStyle name="Navadno 2 3 3 10 2 4" xfId="1330"/>
    <cellStyle name="Navadno 2 3 3 10 3" xfId="1331"/>
    <cellStyle name="Navadno 2 3 3 10 3 2" xfId="1332"/>
    <cellStyle name="Navadno 2 3 3 10 3 2 2" xfId="1333"/>
    <cellStyle name="Navadno 2 3 3 10 3 3" xfId="1334"/>
    <cellStyle name="Navadno 2 3 3 10 4" xfId="1335"/>
    <cellStyle name="Navadno 2 3 3 10 4 2" xfId="1336"/>
    <cellStyle name="Navadno 2 3 3 10 5" xfId="1337"/>
    <cellStyle name="Navadno 2 3 3 10 5 2" xfId="1338"/>
    <cellStyle name="Navadno 2 3 3 10 6" xfId="1339"/>
    <cellStyle name="Navadno 2 3 3 11" xfId="1340"/>
    <cellStyle name="Navadno 2 3 3 11 2" xfId="1341"/>
    <cellStyle name="Navadno 2 3 3 11 2 2" xfId="1342"/>
    <cellStyle name="Navadno 2 3 3 11 2 2 2" xfId="1343"/>
    <cellStyle name="Navadno 2 3 3 11 2 3" xfId="1344"/>
    <cellStyle name="Navadno 2 3 3 11 2 3 2" xfId="1345"/>
    <cellStyle name="Navadno 2 3 3 11 2 4" xfId="1346"/>
    <cellStyle name="Navadno 2 3 3 11 3" xfId="1347"/>
    <cellStyle name="Navadno 2 3 3 11 3 2" xfId="1348"/>
    <cellStyle name="Navadno 2 3 3 11 3 2 2" xfId="1349"/>
    <cellStyle name="Navadno 2 3 3 11 3 3" xfId="1350"/>
    <cellStyle name="Navadno 2 3 3 11 4" xfId="1351"/>
    <cellStyle name="Navadno 2 3 3 11 4 2" xfId="1352"/>
    <cellStyle name="Navadno 2 3 3 11 5" xfId="1353"/>
    <cellStyle name="Navadno 2 3 3 11 5 2" xfId="1354"/>
    <cellStyle name="Navadno 2 3 3 11 6" xfId="1355"/>
    <cellStyle name="Navadno 2 3 3 12" xfId="1356"/>
    <cellStyle name="Navadno 2 3 3 12 2" xfId="1357"/>
    <cellStyle name="Navadno 2 3 3 12 2 2" xfId="1358"/>
    <cellStyle name="Navadno 2 3 3 12 2 2 2" xfId="1359"/>
    <cellStyle name="Navadno 2 3 3 12 2 3" xfId="1360"/>
    <cellStyle name="Navadno 2 3 3 12 2 3 2" xfId="1361"/>
    <cellStyle name="Navadno 2 3 3 12 2 4" xfId="1362"/>
    <cellStyle name="Navadno 2 3 3 12 3" xfId="1363"/>
    <cellStyle name="Navadno 2 3 3 12 3 2" xfId="1364"/>
    <cellStyle name="Navadno 2 3 3 12 3 2 2" xfId="1365"/>
    <cellStyle name="Navadno 2 3 3 12 3 3" xfId="1366"/>
    <cellStyle name="Navadno 2 3 3 12 4" xfId="1367"/>
    <cellStyle name="Navadno 2 3 3 12 4 2" xfId="1368"/>
    <cellStyle name="Navadno 2 3 3 12 5" xfId="1369"/>
    <cellStyle name="Navadno 2 3 3 12 5 2" xfId="1370"/>
    <cellStyle name="Navadno 2 3 3 12 6" xfId="1371"/>
    <cellStyle name="Navadno 2 3 3 13" xfId="1372"/>
    <cellStyle name="Navadno 2 3 3 13 2" xfId="1373"/>
    <cellStyle name="Navadno 2 3 3 13 2 2" xfId="1374"/>
    <cellStyle name="Navadno 2 3 3 13 2 2 2" xfId="1375"/>
    <cellStyle name="Navadno 2 3 3 13 2 3" xfId="1376"/>
    <cellStyle name="Navadno 2 3 3 13 2 3 2" xfId="1377"/>
    <cellStyle name="Navadno 2 3 3 13 2 4" xfId="1378"/>
    <cellStyle name="Navadno 2 3 3 13 3" xfId="1379"/>
    <cellStyle name="Navadno 2 3 3 13 3 2" xfId="1380"/>
    <cellStyle name="Navadno 2 3 3 13 3 2 2" xfId="1381"/>
    <cellStyle name="Navadno 2 3 3 13 3 3" xfId="1382"/>
    <cellStyle name="Navadno 2 3 3 13 4" xfId="1383"/>
    <cellStyle name="Navadno 2 3 3 13 4 2" xfId="1384"/>
    <cellStyle name="Navadno 2 3 3 13 5" xfId="1385"/>
    <cellStyle name="Navadno 2 3 3 13 5 2" xfId="1386"/>
    <cellStyle name="Navadno 2 3 3 13 6" xfId="1387"/>
    <cellStyle name="Navadno 2 3 3 14" xfId="1388"/>
    <cellStyle name="Navadno 2 3 3 14 2" xfId="1389"/>
    <cellStyle name="Navadno 2 3 3 14 2 2" xfId="1390"/>
    <cellStyle name="Navadno 2 3 3 14 2 2 2" xfId="1391"/>
    <cellStyle name="Navadno 2 3 3 14 2 3" xfId="1392"/>
    <cellStyle name="Navadno 2 3 3 14 2 3 2" xfId="1393"/>
    <cellStyle name="Navadno 2 3 3 14 2 4" xfId="1394"/>
    <cellStyle name="Navadno 2 3 3 14 3" xfId="1395"/>
    <cellStyle name="Navadno 2 3 3 14 3 2" xfId="1396"/>
    <cellStyle name="Navadno 2 3 3 14 3 2 2" xfId="1397"/>
    <cellStyle name="Navadno 2 3 3 14 3 3" xfId="1398"/>
    <cellStyle name="Navadno 2 3 3 14 4" xfId="1399"/>
    <cellStyle name="Navadno 2 3 3 14 4 2" xfId="1400"/>
    <cellStyle name="Navadno 2 3 3 14 5" xfId="1401"/>
    <cellStyle name="Navadno 2 3 3 14 5 2" xfId="1402"/>
    <cellStyle name="Navadno 2 3 3 14 6" xfId="1403"/>
    <cellStyle name="Navadno 2 3 3 15" xfId="1404"/>
    <cellStyle name="Navadno 2 3 3 15 2" xfId="1405"/>
    <cellStyle name="Navadno 2 3 3 15 2 2" xfId="1406"/>
    <cellStyle name="Navadno 2 3 3 15 2 2 2" xfId="1407"/>
    <cellStyle name="Navadno 2 3 3 15 2 3" xfId="1408"/>
    <cellStyle name="Navadno 2 3 3 15 2 3 2" xfId="1409"/>
    <cellStyle name="Navadno 2 3 3 15 2 4" xfId="1410"/>
    <cellStyle name="Navadno 2 3 3 15 3" xfId="1411"/>
    <cellStyle name="Navadno 2 3 3 15 3 2" xfId="1412"/>
    <cellStyle name="Navadno 2 3 3 15 3 2 2" xfId="1413"/>
    <cellStyle name="Navadno 2 3 3 15 3 3" xfId="1414"/>
    <cellStyle name="Navadno 2 3 3 15 4" xfId="1415"/>
    <cellStyle name="Navadno 2 3 3 15 4 2" xfId="1416"/>
    <cellStyle name="Navadno 2 3 3 15 5" xfId="1417"/>
    <cellStyle name="Navadno 2 3 3 15 5 2" xfId="1418"/>
    <cellStyle name="Navadno 2 3 3 15 6" xfId="1419"/>
    <cellStyle name="Navadno 2 3 3 16" xfId="1420"/>
    <cellStyle name="Navadno 2 3 3 16 2" xfId="1421"/>
    <cellStyle name="Navadno 2 3 3 16 2 2" xfId="1422"/>
    <cellStyle name="Navadno 2 3 3 16 2 2 2" xfId="1423"/>
    <cellStyle name="Navadno 2 3 3 16 2 3" xfId="1424"/>
    <cellStyle name="Navadno 2 3 3 16 2 3 2" xfId="1425"/>
    <cellStyle name="Navadno 2 3 3 16 2 4" xfId="1426"/>
    <cellStyle name="Navadno 2 3 3 16 3" xfId="1427"/>
    <cellStyle name="Navadno 2 3 3 16 3 2" xfId="1428"/>
    <cellStyle name="Navadno 2 3 3 16 3 2 2" xfId="1429"/>
    <cellStyle name="Navadno 2 3 3 16 3 3" xfId="1430"/>
    <cellStyle name="Navadno 2 3 3 16 4" xfId="1431"/>
    <cellStyle name="Navadno 2 3 3 16 4 2" xfId="1432"/>
    <cellStyle name="Navadno 2 3 3 16 5" xfId="1433"/>
    <cellStyle name="Navadno 2 3 3 16 5 2" xfId="1434"/>
    <cellStyle name="Navadno 2 3 3 16 6" xfId="1435"/>
    <cellStyle name="Navadno 2 3 3 17" xfId="1436"/>
    <cellStyle name="Navadno 2 3 3 17 2" xfId="1437"/>
    <cellStyle name="Navadno 2 3 3 17 2 2" xfId="1438"/>
    <cellStyle name="Navadno 2 3 3 17 2 2 2" xfId="1439"/>
    <cellStyle name="Navadno 2 3 3 17 2 3" xfId="1440"/>
    <cellStyle name="Navadno 2 3 3 17 2 3 2" xfId="1441"/>
    <cellStyle name="Navadno 2 3 3 17 2 4" xfId="1442"/>
    <cellStyle name="Navadno 2 3 3 17 3" xfId="1443"/>
    <cellStyle name="Navadno 2 3 3 17 3 2" xfId="1444"/>
    <cellStyle name="Navadno 2 3 3 17 3 2 2" xfId="1445"/>
    <cellStyle name="Navadno 2 3 3 17 3 3" xfId="1446"/>
    <cellStyle name="Navadno 2 3 3 17 4" xfId="1447"/>
    <cellStyle name="Navadno 2 3 3 17 4 2" xfId="1448"/>
    <cellStyle name="Navadno 2 3 3 17 5" xfId="1449"/>
    <cellStyle name="Navadno 2 3 3 17 5 2" xfId="1450"/>
    <cellStyle name="Navadno 2 3 3 17 6" xfId="1451"/>
    <cellStyle name="Navadno 2 3 3 18" xfId="1452"/>
    <cellStyle name="Navadno 2 3 3 18 2" xfId="1453"/>
    <cellStyle name="Navadno 2 3 3 18 2 2" xfId="1454"/>
    <cellStyle name="Navadno 2 3 3 18 3" xfId="1455"/>
    <cellStyle name="Navadno 2 3 3 18 3 2" xfId="1456"/>
    <cellStyle name="Navadno 2 3 3 18 4" xfId="1457"/>
    <cellStyle name="Navadno 2 3 3 19" xfId="1458"/>
    <cellStyle name="Navadno 2 3 3 19 2" xfId="1459"/>
    <cellStyle name="Navadno 2 3 3 19 2 2" xfId="1460"/>
    <cellStyle name="Navadno 2 3 3 19 3" xfId="1461"/>
    <cellStyle name="Navadno 2 3 3 2" xfId="1462"/>
    <cellStyle name="Navadno 2 3 3 2 2" xfId="1463"/>
    <cellStyle name="Navadno 2 3 3 2 2 2" xfId="1464"/>
    <cellStyle name="Navadno 2 3 3 2 2 2 2" xfId="1465"/>
    <cellStyle name="Navadno 2 3 3 2 2 3" xfId="1466"/>
    <cellStyle name="Navadno 2 3 3 2 2 3 2" xfId="1467"/>
    <cellStyle name="Navadno 2 3 3 2 2 4" xfId="1468"/>
    <cellStyle name="Navadno 2 3 3 2 3" xfId="1469"/>
    <cellStyle name="Navadno 2 3 3 2 3 2" xfId="1470"/>
    <cellStyle name="Navadno 2 3 3 2 3 2 2" xfId="1471"/>
    <cellStyle name="Navadno 2 3 3 2 3 3" xfId="1472"/>
    <cellStyle name="Navadno 2 3 3 2 4" xfId="1473"/>
    <cellStyle name="Navadno 2 3 3 2 4 2" xfId="1474"/>
    <cellStyle name="Navadno 2 3 3 2 5" xfId="1475"/>
    <cellStyle name="Navadno 2 3 3 2 5 2" xfId="1476"/>
    <cellStyle name="Navadno 2 3 3 2 6" xfId="1477"/>
    <cellStyle name="Navadno 2 3 3 20" xfId="1478"/>
    <cellStyle name="Navadno 2 3 3 20 2" xfId="1479"/>
    <cellStyle name="Navadno 2 3 3 21" xfId="1480"/>
    <cellStyle name="Navadno 2 3 3 21 2" xfId="1481"/>
    <cellStyle name="Navadno 2 3 3 22" xfId="1482"/>
    <cellStyle name="Navadno 2 3 3 3" xfId="1483"/>
    <cellStyle name="Navadno 2 3 3 3 2" xfId="1484"/>
    <cellStyle name="Navadno 2 3 3 3 2 2" xfId="1485"/>
    <cellStyle name="Navadno 2 3 3 3 2 2 2" xfId="1486"/>
    <cellStyle name="Navadno 2 3 3 3 2 3" xfId="1487"/>
    <cellStyle name="Navadno 2 3 3 3 2 3 2" xfId="1488"/>
    <cellStyle name="Navadno 2 3 3 3 2 4" xfId="1489"/>
    <cellStyle name="Navadno 2 3 3 3 3" xfId="1490"/>
    <cellStyle name="Navadno 2 3 3 3 3 2" xfId="1491"/>
    <cellStyle name="Navadno 2 3 3 3 3 2 2" xfId="1492"/>
    <cellStyle name="Navadno 2 3 3 3 3 3" xfId="1493"/>
    <cellStyle name="Navadno 2 3 3 3 4" xfId="1494"/>
    <cellStyle name="Navadno 2 3 3 3 4 2" xfId="1495"/>
    <cellStyle name="Navadno 2 3 3 3 5" xfId="1496"/>
    <cellStyle name="Navadno 2 3 3 3 5 2" xfId="1497"/>
    <cellStyle name="Navadno 2 3 3 3 6" xfId="1498"/>
    <cellStyle name="Navadno 2 3 3 4" xfId="1499"/>
    <cellStyle name="Navadno 2 3 3 4 2" xfId="1500"/>
    <cellStyle name="Navadno 2 3 3 4 2 2" xfId="1501"/>
    <cellStyle name="Navadno 2 3 3 4 2 2 2" xfId="1502"/>
    <cellStyle name="Navadno 2 3 3 4 2 3" xfId="1503"/>
    <cellStyle name="Navadno 2 3 3 4 2 3 2" xfId="1504"/>
    <cellStyle name="Navadno 2 3 3 4 2 4" xfId="1505"/>
    <cellStyle name="Navadno 2 3 3 4 3" xfId="1506"/>
    <cellStyle name="Navadno 2 3 3 4 3 2" xfId="1507"/>
    <cellStyle name="Navadno 2 3 3 4 3 2 2" xfId="1508"/>
    <cellStyle name="Navadno 2 3 3 4 3 3" xfId="1509"/>
    <cellStyle name="Navadno 2 3 3 4 4" xfId="1510"/>
    <cellStyle name="Navadno 2 3 3 4 4 2" xfId="1511"/>
    <cellStyle name="Navadno 2 3 3 4 5" xfId="1512"/>
    <cellStyle name="Navadno 2 3 3 4 5 2" xfId="1513"/>
    <cellStyle name="Navadno 2 3 3 4 6" xfId="1514"/>
    <cellStyle name="Navadno 2 3 3 5" xfId="1515"/>
    <cellStyle name="Navadno 2 3 3 5 2" xfId="1516"/>
    <cellStyle name="Navadno 2 3 3 5 2 2" xfId="1517"/>
    <cellStyle name="Navadno 2 3 3 5 2 2 2" xfId="1518"/>
    <cellStyle name="Navadno 2 3 3 5 2 3" xfId="1519"/>
    <cellStyle name="Navadno 2 3 3 5 2 3 2" xfId="1520"/>
    <cellStyle name="Navadno 2 3 3 5 2 4" xfId="1521"/>
    <cellStyle name="Navadno 2 3 3 5 3" xfId="1522"/>
    <cellStyle name="Navadno 2 3 3 5 3 2" xfId="1523"/>
    <cellStyle name="Navadno 2 3 3 5 3 2 2" xfId="1524"/>
    <cellStyle name="Navadno 2 3 3 5 3 3" xfId="1525"/>
    <cellStyle name="Navadno 2 3 3 5 4" xfId="1526"/>
    <cellStyle name="Navadno 2 3 3 5 4 2" xfId="1527"/>
    <cellStyle name="Navadno 2 3 3 5 5" xfId="1528"/>
    <cellStyle name="Navadno 2 3 3 5 5 2" xfId="1529"/>
    <cellStyle name="Navadno 2 3 3 5 6" xfId="1530"/>
    <cellStyle name="Navadno 2 3 3 6" xfId="1531"/>
    <cellStyle name="Navadno 2 3 3 6 2" xfId="1532"/>
    <cellStyle name="Navadno 2 3 3 6 2 2" xfId="1533"/>
    <cellStyle name="Navadno 2 3 3 6 2 2 2" xfId="1534"/>
    <cellStyle name="Navadno 2 3 3 6 2 3" xfId="1535"/>
    <cellStyle name="Navadno 2 3 3 6 2 3 2" xfId="1536"/>
    <cellStyle name="Navadno 2 3 3 6 2 4" xfId="1537"/>
    <cellStyle name="Navadno 2 3 3 6 3" xfId="1538"/>
    <cellStyle name="Navadno 2 3 3 6 3 2" xfId="1539"/>
    <cellStyle name="Navadno 2 3 3 6 3 2 2" xfId="1540"/>
    <cellStyle name="Navadno 2 3 3 6 3 3" xfId="1541"/>
    <cellStyle name="Navadno 2 3 3 6 4" xfId="1542"/>
    <cellStyle name="Navadno 2 3 3 6 4 2" xfId="1543"/>
    <cellStyle name="Navadno 2 3 3 6 5" xfId="1544"/>
    <cellStyle name="Navadno 2 3 3 6 5 2" xfId="1545"/>
    <cellStyle name="Navadno 2 3 3 6 6" xfId="1546"/>
    <cellStyle name="Navadno 2 3 3 7" xfId="1547"/>
    <cellStyle name="Navadno 2 3 3 7 2" xfId="1548"/>
    <cellStyle name="Navadno 2 3 3 7 2 2" xfId="1549"/>
    <cellStyle name="Navadno 2 3 3 7 2 2 2" xfId="1550"/>
    <cellStyle name="Navadno 2 3 3 7 2 3" xfId="1551"/>
    <cellStyle name="Navadno 2 3 3 7 2 3 2" xfId="1552"/>
    <cellStyle name="Navadno 2 3 3 7 2 4" xfId="1553"/>
    <cellStyle name="Navadno 2 3 3 7 3" xfId="1554"/>
    <cellStyle name="Navadno 2 3 3 7 3 2" xfId="1555"/>
    <cellStyle name="Navadno 2 3 3 7 3 2 2" xfId="1556"/>
    <cellStyle name="Navadno 2 3 3 7 3 3" xfId="1557"/>
    <cellStyle name="Navadno 2 3 3 7 4" xfId="1558"/>
    <cellStyle name="Navadno 2 3 3 7 4 2" xfId="1559"/>
    <cellStyle name="Navadno 2 3 3 7 5" xfId="1560"/>
    <cellStyle name="Navadno 2 3 3 7 5 2" xfId="1561"/>
    <cellStyle name="Navadno 2 3 3 7 6" xfId="1562"/>
    <cellStyle name="Navadno 2 3 3 8" xfId="1563"/>
    <cellStyle name="Navadno 2 3 3 8 2" xfId="1564"/>
    <cellStyle name="Navadno 2 3 3 8 2 2" xfId="1565"/>
    <cellStyle name="Navadno 2 3 3 8 2 2 2" xfId="1566"/>
    <cellStyle name="Navadno 2 3 3 8 2 3" xfId="1567"/>
    <cellStyle name="Navadno 2 3 3 8 2 3 2" xfId="1568"/>
    <cellStyle name="Navadno 2 3 3 8 2 4" xfId="1569"/>
    <cellStyle name="Navadno 2 3 3 8 3" xfId="1570"/>
    <cellStyle name="Navadno 2 3 3 8 3 2" xfId="1571"/>
    <cellStyle name="Navadno 2 3 3 8 3 2 2" xfId="1572"/>
    <cellStyle name="Navadno 2 3 3 8 3 3" xfId="1573"/>
    <cellStyle name="Navadno 2 3 3 8 4" xfId="1574"/>
    <cellStyle name="Navadno 2 3 3 8 4 2" xfId="1575"/>
    <cellStyle name="Navadno 2 3 3 8 5" xfId="1576"/>
    <cellStyle name="Navadno 2 3 3 8 5 2" xfId="1577"/>
    <cellStyle name="Navadno 2 3 3 8 6" xfId="1578"/>
    <cellStyle name="Navadno 2 3 3 9" xfId="1579"/>
    <cellStyle name="Navadno 2 3 3 9 2" xfId="1580"/>
    <cellStyle name="Navadno 2 3 3 9 2 2" xfId="1581"/>
    <cellStyle name="Navadno 2 3 3 9 2 2 2" xfId="1582"/>
    <cellStyle name="Navadno 2 3 3 9 2 3" xfId="1583"/>
    <cellStyle name="Navadno 2 3 3 9 2 3 2" xfId="1584"/>
    <cellStyle name="Navadno 2 3 3 9 2 4" xfId="1585"/>
    <cellStyle name="Navadno 2 3 3 9 3" xfId="1586"/>
    <cellStyle name="Navadno 2 3 3 9 3 2" xfId="1587"/>
    <cellStyle name="Navadno 2 3 3 9 3 2 2" xfId="1588"/>
    <cellStyle name="Navadno 2 3 3 9 3 3" xfId="1589"/>
    <cellStyle name="Navadno 2 3 3 9 4" xfId="1590"/>
    <cellStyle name="Navadno 2 3 3 9 4 2" xfId="1591"/>
    <cellStyle name="Navadno 2 3 3 9 5" xfId="1592"/>
    <cellStyle name="Navadno 2 3 3 9 5 2" xfId="1593"/>
    <cellStyle name="Navadno 2 3 3 9 6" xfId="1594"/>
    <cellStyle name="Navadno 2 4" xfId="1595"/>
    <cellStyle name="Navadno 2 5" xfId="1596"/>
    <cellStyle name="Navadno 2 5 2" xfId="1597"/>
    <cellStyle name="Navadno 2 5 2 2" xfId="1598"/>
    <cellStyle name="Navadno 2 5 2 2 2" xfId="1599"/>
    <cellStyle name="Navadno 2 5 2 3" xfId="1600"/>
    <cellStyle name="Navadno 2 5 2 3 2" xfId="1601"/>
    <cellStyle name="Navadno 2 5 2 4" xfId="1602"/>
    <cellStyle name="Navadno 2 5 3" xfId="1603"/>
    <cellStyle name="Navadno 2 5 3 2" xfId="1604"/>
    <cellStyle name="Navadno 2 5 3 2 2" xfId="1605"/>
    <cellStyle name="Navadno 2 5 3 3" xfId="1606"/>
    <cellStyle name="Navadno 2 5 4" xfId="1607"/>
    <cellStyle name="Navadno 2 5 4 2" xfId="1608"/>
    <cellStyle name="Navadno 2 5 5" xfId="1609"/>
    <cellStyle name="Navadno 2 5 5 2" xfId="1610"/>
    <cellStyle name="Navadno 2 5 6" xfId="1611"/>
    <cellStyle name="Navadno 2 6" xfId="1612"/>
    <cellStyle name="Navadno 2 6 2" xfId="1613"/>
    <cellStyle name="Navadno 2 6 2 2" xfId="1614"/>
    <cellStyle name="Navadno 2 6 2 2 2" xfId="1615"/>
    <cellStyle name="Navadno 2 6 2 3" xfId="1616"/>
    <cellStyle name="Navadno 2 6 2 3 2" xfId="1617"/>
    <cellStyle name="Navadno 2 6 2 4" xfId="1618"/>
    <cellStyle name="Navadno 2 6 3" xfId="1619"/>
    <cellStyle name="Navadno 2 6 3 2" xfId="1620"/>
    <cellStyle name="Navadno 2 6 3 2 2" xfId="1621"/>
    <cellStyle name="Navadno 2 6 3 3" xfId="1622"/>
    <cellStyle name="Navadno 2 6 4" xfId="1623"/>
    <cellStyle name="Navadno 2 6 4 2" xfId="1624"/>
    <cellStyle name="Navadno 2 6 5" xfId="1625"/>
    <cellStyle name="Navadno 2 6 5 2" xfId="1626"/>
    <cellStyle name="Navadno 2 6 6" xfId="1627"/>
    <cellStyle name="Navadno 2 7" xfId="1628"/>
    <cellStyle name="Navadno 2 7 2" xfId="1629"/>
    <cellStyle name="Navadno 2 7 2 2" xfId="1630"/>
    <cellStyle name="Navadno 2 7 2 2 2" xfId="1631"/>
    <cellStyle name="Navadno 2 7 2 3" xfId="1632"/>
    <cellStyle name="Navadno 2 7 2 3 2" xfId="1633"/>
    <cellStyle name="Navadno 2 7 2 4" xfId="1634"/>
    <cellStyle name="Navadno 2 7 3" xfId="1635"/>
    <cellStyle name="Navadno 2 7 3 2" xfId="1636"/>
    <cellStyle name="Navadno 2 7 3 2 2" xfId="1637"/>
    <cellStyle name="Navadno 2 7 3 3" xfId="1638"/>
    <cellStyle name="Navadno 2 7 4" xfId="1639"/>
    <cellStyle name="Navadno 2 7 4 2" xfId="1640"/>
    <cellStyle name="Navadno 2 7 5" xfId="1641"/>
    <cellStyle name="Navadno 2 7 5 2" xfId="1642"/>
    <cellStyle name="Navadno 2 7 6" xfId="1643"/>
    <cellStyle name="Navadno 2 8" xfId="1644"/>
    <cellStyle name="Navadno 2 8 2" xfId="1645"/>
    <cellStyle name="Navadno 2 8 2 2" xfId="1646"/>
    <cellStyle name="Navadno 2 8 2 2 2" xfId="1647"/>
    <cellStyle name="Navadno 2 8 2 3" xfId="1648"/>
    <cellStyle name="Navadno 2 8 2 3 2" xfId="1649"/>
    <cellStyle name="Navadno 2 8 2 4" xfId="1650"/>
    <cellStyle name="Navadno 2 8 3" xfId="1651"/>
    <cellStyle name="Navadno 2 8 3 2" xfId="1652"/>
    <cellStyle name="Navadno 2 8 3 2 2" xfId="1653"/>
    <cellStyle name="Navadno 2 8 3 3" xfId="1654"/>
    <cellStyle name="Navadno 2 8 4" xfId="1655"/>
    <cellStyle name="Navadno 2 8 4 2" xfId="1656"/>
    <cellStyle name="Navadno 2 8 5" xfId="1657"/>
    <cellStyle name="Navadno 2 8 5 2" xfId="1658"/>
    <cellStyle name="Navadno 2 8 6" xfId="1659"/>
    <cellStyle name="Navadno 2 9" xfId="1660"/>
    <cellStyle name="Navadno 2 9 2" xfId="1661"/>
    <cellStyle name="Navadno 2 9 2 2" xfId="1662"/>
    <cellStyle name="Navadno 2 9 2 2 2" xfId="1663"/>
    <cellStyle name="Navadno 2 9 2 3" xfId="1664"/>
    <cellStyle name="Navadno 2 9 2 3 2" xfId="1665"/>
    <cellStyle name="Navadno 2 9 2 4" xfId="1666"/>
    <cellStyle name="Navadno 2 9 3" xfId="1667"/>
    <cellStyle name="Navadno 2 9 3 2" xfId="1668"/>
    <cellStyle name="Navadno 2 9 3 2 2" xfId="1669"/>
    <cellStyle name="Navadno 2 9 3 3" xfId="1670"/>
    <cellStyle name="Navadno 2 9 4" xfId="1671"/>
    <cellStyle name="Navadno 2 9 4 2" xfId="1672"/>
    <cellStyle name="Navadno 2 9 5" xfId="1673"/>
    <cellStyle name="Navadno 2 9 5 2" xfId="1674"/>
    <cellStyle name="Navadno 2 9 6" xfId="1675"/>
    <cellStyle name="Navadno 3" xfId="1676"/>
    <cellStyle name="Navadno 3 10" xfId="1677"/>
    <cellStyle name="Navadno 3 10 2" xfId="1678"/>
    <cellStyle name="Navadno 3 10 2 2" xfId="1679"/>
    <cellStyle name="Navadno 3 10 2 2 2" xfId="1680"/>
    <cellStyle name="Navadno 3 10 2 3" xfId="1681"/>
    <cellStyle name="Navadno 3 10 2 3 2" xfId="1682"/>
    <cellStyle name="Navadno 3 10 2 4" xfId="1683"/>
    <cellStyle name="Navadno 3 10 3" xfId="1684"/>
    <cellStyle name="Navadno 3 10 3 2" xfId="1685"/>
    <cellStyle name="Navadno 3 10 3 2 2" xfId="1686"/>
    <cellStyle name="Navadno 3 10 3 3" xfId="1687"/>
    <cellStyle name="Navadno 3 10 4" xfId="1688"/>
    <cellStyle name="Navadno 3 10 4 2" xfId="1689"/>
    <cellStyle name="Navadno 3 10 4 2 2" xfId="1690"/>
    <cellStyle name="Navadno 3 10 4 3" xfId="1691"/>
    <cellStyle name="Navadno 3 10 5" xfId="1692"/>
    <cellStyle name="Navadno 3 10 5 2" xfId="1693"/>
    <cellStyle name="Navadno 3 10 5 2 2" xfId="1694"/>
    <cellStyle name="Navadno 3 10 5 3" xfId="1695"/>
    <cellStyle name="Navadno 3 10 6" xfId="1696"/>
    <cellStyle name="Navadno 3 10 6 2" xfId="1697"/>
    <cellStyle name="Navadno 3 10 7" xfId="1698"/>
    <cellStyle name="Navadno 3 10 7 2" xfId="1699"/>
    <cellStyle name="Navadno 3 10 8" xfId="1700"/>
    <cellStyle name="Navadno 3 11" xfId="1701"/>
    <cellStyle name="Navadno 3 11 2" xfId="1702"/>
    <cellStyle name="Navadno 3 11 2 2" xfId="1703"/>
    <cellStyle name="Navadno 3 11 2 2 2" xfId="1704"/>
    <cellStyle name="Navadno 3 11 2 3" xfId="1705"/>
    <cellStyle name="Navadno 3 11 2 3 2" xfId="1706"/>
    <cellStyle name="Navadno 3 11 2 4" xfId="1707"/>
    <cellStyle name="Navadno 3 11 3" xfId="1708"/>
    <cellStyle name="Navadno 3 11 3 2" xfId="1709"/>
    <cellStyle name="Navadno 3 11 3 2 2" xfId="1710"/>
    <cellStyle name="Navadno 3 11 3 3" xfId="1711"/>
    <cellStyle name="Navadno 3 11 4" xfId="1712"/>
    <cellStyle name="Navadno 3 11 4 2" xfId="1713"/>
    <cellStyle name="Navadno 3 11 5" xfId="1714"/>
    <cellStyle name="Navadno 3 11 5 2" xfId="1715"/>
    <cellStyle name="Navadno 3 11 6" xfId="1716"/>
    <cellStyle name="Navadno 3 12" xfId="1717"/>
    <cellStyle name="Navadno 3 12 2" xfId="1718"/>
    <cellStyle name="Navadno 3 12 2 2" xfId="1719"/>
    <cellStyle name="Navadno 3 12 2 2 2" xfId="1720"/>
    <cellStyle name="Navadno 3 12 2 3" xfId="1721"/>
    <cellStyle name="Navadno 3 12 2 3 2" xfId="1722"/>
    <cellStyle name="Navadno 3 12 2 4" xfId="1723"/>
    <cellStyle name="Navadno 3 12 3" xfId="1724"/>
    <cellStyle name="Navadno 3 12 3 2" xfId="1725"/>
    <cellStyle name="Navadno 3 12 3 2 2" xfId="1726"/>
    <cellStyle name="Navadno 3 12 3 3" xfId="1727"/>
    <cellStyle name="Navadno 3 12 4" xfId="1728"/>
    <cellStyle name="Navadno 3 12 4 2" xfId="1729"/>
    <cellStyle name="Navadno 3 12 5" xfId="1730"/>
    <cellStyle name="Navadno 3 12 5 2" xfId="1731"/>
    <cellStyle name="Navadno 3 12 6" xfId="1732"/>
    <cellStyle name="Navadno 3 13" xfId="1733"/>
    <cellStyle name="Navadno 3 13 2" xfId="1734"/>
    <cellStyle name="Navadno 3 13 2 2" xfId="1735"/>
    <cellStyle name="Navadno 3 13 2 2 2" xfId="1736"/>
    <cellStyle name="Navadno 3 13 2 3" xfId="1737"/>
    <cellStyle name="Navadno 3 13 2 3 2" xfId="1738"/>
    <cellStyle name="Navadno 3 13 2 4" xfId="1739"/>
    <cellStyle name="Navadno 3 13 3" xfId="1740"/>
    <cellStyle name="Navadno 3 13 3 2" xfId="1741"/>
    <cellStyle name="Navadno 3 13 3 2 2" xfId="1742"/>
    <cellStyle name="Navadno 3 13 3 3" xfId="1743"/>
    <cellStyle name="Navadno 3 13 4" xfId="1744"/>
    <cellStyle name="Navadno 3 13 4 2" xfId="1745"/>
    <cellStyle name="Navadno 3 13 5" xfId="1746"/>
    <cellStyle name="Navadno 3 13 5 2" xfId="1747"/>
    <cellStyle name="Navadno 3 13 6" xfId="1748"/>
    <cellStyle name="Navadno 3 14" xfId="1749"/>
    <cellStyle name="Navadno 3 14 2" xfId="1750"/>
    <cellStyle name="Navadno 3 14 2 2" xfId="1751"/>
    <cellStyle name="Navadno 3 14 2 2 2" xfId="1752"/>
    <cellStyle name="Navadno 3 14 2 3" xfId="1753"/>
    <cellStyle name="Navadno 3 14 2 3 2" xfId="1754"/>
    <cellStyle name="Navadno 3 14 2 4" xfId="1755"/>
    <cellStyle name="Navadno 3 14 3" xfId="1756"/>
    <cellStyle name="Navadno 3 14 3 2" xfId="1757"/>
    <cellStyle name="Navadno 3 14 3 2 2" xfId="1758"/>
    <cellStyle name="Navadno 3 14 3 3" xfId="1759"/>
    <cellStyle name="Navadno 3 14 4" xfId="1760"/>
    <cellStyle name="Navadno 3 14 4 2" xfId="1761"/>
    <cellStyle name="Navadno 3 14 5" xfId="1762"/>
    <cellStyle name="Navadno 3 14 5 2" xfId="1763"/>
    <cellStyle name="Navadno 3 14 6" xfId="1764"/>
    <cellStyle name="Navadno 3 15" xfId="1765"/>
    <cellStyle name="Navadno 3 15 2" xfId="1766"/>
    <cellStyle name="Navadno 3 15 2 2" xfId="1767"/>
    <cellStyle name="Navadno 3 15 2 2 2" xfId="1768"/>
    <cellStyle name="Navadno 3 15 2 3" xfId="1769"/>
    <cellStyle name="Navadno 3 15 2 3 2" xfId="1770"/>
    <cellStyle name="Navadno 3 15 2 4" xfId="1771"/>
    <cellStyle name="Navadno 3 15 3" xfId="1772"/>
    <cellStyle name="Navadno 3 15 3 2" xfId="1773"/>
    <cellStyle name="Navadno 3 15 3 2 2" xfId="1774"/>
    <cellStyle name="Navadno 3 15 3 3" xfId="1775"/>
    <cellStyle name="Navadno 3 15 4" xfId="1776"/>
    <cellStyle name="Navadno 3 15 4 2" xfId="1777"/>
    <cellStyle name="Navadno 3 15 5" xfId="1778"/>
    <cellStyle name="Navadno 3 15 5 2" xfId="1779"/>
    <cellStyle name="Navadno 3 15 6" xfId="1780"/>
    <cellStyle name="Navadno 3 16" xfId="1781"/>
    <cellStyle name="Navadno 3 16 2" xfId="1782"/>
    <cellStyle name="Navadno 3 16 2 2" xfId="1783"/>
    <cellStyle name="Navadno 3 16 2 2 2" xfId="1784"/>
    <cellStyle name="Navadno 3 16 2 3" xfId="1785"/>
    <cellStyle name="Navadno 3 16 2 3 2" xfId="1786"/>
    <cellStyle name="Navadno 3 16 2 4" xfId="1787"/>
    <cellStyle name="Navadno 3 16 3" xfId="1788"/>
    <cellStyle name="Navadno 3 16 3 2" xfId="1789"/>
    <cellStyle name="Navadno 3 16 3 2 2" xfId="1790"/>
    <cellStyle name="Navadno 3 16 3 3" xfId="1791"/>
    <cellStyle name="Navadno 3 16 4" xfId="1792"/>
    <cellStyle name="Navadno 3 16 4 2" xfId="1793"/>
    <cellStyle name="Navadno 3 16 5" xfId="1794"/>
    <cellStyle name="Navadno 3 16 5 2" xfId="1795"/>
    <cellStyle name="Navadno 3 16 6" xfId="1796"/>
    <cellStyle name="Navadno 3 17" xfId="1797"/>
    <cellStyle name="Navadno 3 17 2" xfId="1798"/>
    <cellStyle name="Navadno 3 17 2 2" xfId="1799"/>
    <cellStyle name="Navadno 3 17 2 2 2" xfId="1800"/>
    <cellStyle name="Navadno 3 17 2 3" xfId="1801"/>
    <cellStyle name="Navadno 3 17 2 3 2" xfId="1802"/>
    <cellStyle name="Navadno 3 17 2 4" xfId="1803"/>
    <cellStyle name="Navadno 3 17 3" xfId="1804"/>
    <cellStyle name="Navadno 3 17 3 2" xfId="1805"/>
    <cellStyle name="Navadno 3 17 3 2 2" xfId="1806"/>
    <cellStyle name="Navadno 3 17 3 3" xfId="1807"/>
    <cellStyle name="Navadno 3 17 4" xfId="1808"/>
    <cellStyle name="Navadno 3 17 4 2" xfId="1809"/>
    <cellStyle name="Navadno 3 17 5" xfId="1810"/>
    <cellStyle name="Navadno 3 17 5 2" xfId="1811"/>
    <cellStyle name="Navadno 3 17 6" xfId="1812"/>
    <cellStyle name="Navadno 3 18" xfId="1813"/>
    <cellStyle name="Navadno 3 18 2" xfId="1814"/>
    <cellStyle name="Navadno 3 18 2 2" xfId="1815"/>
    <cellStyle name="Navadno 3 18 2 2 2" xfId="1816"/>
    <cellStyle name="Navadno 3 18 2 3" xfId="1817"/>
    <cellStyle name="Navadno 3 18 2 3 2" xfId="1818"/>
    <cellStyle name="Navadno 3 18 2 4" xfId="1819"/>
    <cellStyle name="Navadno 3 18 3" xfId="1820"/>
    <cellStyle name="Navadno 3 18 3 2" xfId="1821"/>
    <cellStyle name="Navadno 3 18 3 2 2" xfId="1822"/>
    <cellStyle name="Navadno 3 18 3 3" xfId="1823"/>
    <cellStyle name="Navadno 3 18 4" xfId="1824"/>
    <cellStyle name="Navadno 3 18 4 2" xfId="1825"/>
    <cellStyle name="Navadno 3 18 5" xfId="1826"/>
    <cellStyle name="Navadno 3 18 5 2" xfId="1827"/>
    <cellStyle name="Navadno 3 18 6" xfId="1828"/>
    <cellStyle name="Navadno 3 19" xfId="1829"/>
    <cellStyle name="Navadno 3 19 2" xfId="1830"/>
    <cellStyle name="Navadno 3 19 2 2" xfId="1831"/>
    <cellStyle name="Navadno 3 19 2 2 2" xfId="1832"/>
    <cellStyle name="Navadno 3 19 2 3" xfId="1833"/>
    <cellStyle name="Navadno 3 19 2 3 2" xfId="1834"/>
    <cellStyle name="Navadno 3 19 2 4" xfId="1835"/>
    <cellStyle name="Navadno 3 19 3" xfId="1836"/>
    <cellStyle name="Navadno 3 19 3 2" xfId="1837"/>
    <cellStyle name="Navadno 3 19 3 2 2" xfId="1838"/>
    <cellStyle name="Navadno 3 19 3 3" xfId="1839"/>
    <cellStyle name="Navadno 3 19 4" xfId="1840"/>
    <cellStyle name="Navadno 3 19 4 2" xfId="1841"/>
    <cellStyle name="Navadno 3 19 5" xfId="1842"/>
    <cellStyle name="Navadno 3 19 5 2" xfId="1843"/>
    <cellStyle name="Navadno 3 19 6" xfId="1844"/>
    <cellStyle name="Navadno 3 2" xfId="1845"/>
    <cellStyle name="Navadno 3 2 10" xfId="1846"/>
    <cellStyle name="Navadno 3 2 10 2" xfId="1847"/>
    <cellStyle name="Navadno 3 2 10 2 2" xfId="1848"/>
    <cellStyle name="Navadno 3 2 10 2 2 2" xfId="1849"/>
    <cellStyle name="Navadno 3 2 10 2 3" xfId="1850"/>
    <cellStyle name="Navadno 3 2 10 2 3 2" xfId="1851"/>
    <cellStyle name="Navadno 3 2 10 2 4" xfId="1852"/>
    <cellStyle name="Navadno 3 2 10 3" xfId="1853"/>
    <cellStyle name="Navadno 3 2 10 3 2" xfId="1854"/>
    <cellStyle name="Navadno 3 2 10 3 2 2" xfId="1855"/>
    <cellStyle name="Navadno 3 2 10 3 3" xfId="1856"/>
    <cellStyle name="Navadno 3 2 10 4" xfId="1857"/>
    <cellStyle name="Navadno 3 2 10 4 2" xfId="1858"/>
    <cellStyle name="Navadno 3 2 10 5" xfId="1859"/>
    <cellStyle name="Navadno 3 2 10 5 2" xfId="1860"/>
    <cellStyle name="Navadno 3 2 10 6" xfId="1861"/>
    <cellStyle name="Navadno 3 2 11" xfId="1862"/>
    <cellStyle name="Navadno 3 2 11 2" xfId="1863"/>
    <cellStyle name="Navadno 3 2 11 2 2" xfId="1864"/>
    <cellStyle name="Navadno 3 2 11 2 2 2" xfId="1865"/>
    <cellStyle name="Navadno 3 2 11 2 3" xfId="1866"/>
    <cellStyle name="Navadno 3 2 11 2 3 2" xfId="1867"/>
    <cellStyle name="Navadno 3 2 11 2 4" xfId="1868"/>
    <cellStyle name="Navadno 3 2 11 3" xfId="1869"/>
    <cellStyle name="Navadno 3 2 11 3 2" xfId="1870"/>
    <cellStyle name="Navadno 3 2 11 3 2 2" xfId="1871"/>
    <cellStyle name="Navadno 3 2 11 3 3" xfId="1872"/>
    <cellStyle name="Navadno 3 2 11 4" xfId="1873"/>
    <cellStyle name="Navadno 3 2 11 4 2" xfId="1874"/>
    <cellStyle name="Navadno 3 2 11 5" xfId="1875"/>
    <cellStyle name="Navadno 3 2 11 5 2" xfId="1876"/>
    <cellStyle name="Navadno 3 2 11 6" xfId="1877"/>
    <cellStyle name="Navadno 3 2 12" xfId="1878"/>
    <cellStyle name="Navadno 3 2 12 2" xfId="1879"/>
    <cellStyle name="Navadno 3 2 12 2 2" xfId="1880"/>
    <cellStyle name="Navadno 3 2 12 2 2 2" xfId="1881"/>
    <cellStyle name="Navadno 3 2 12 2 3" xfId="1882"/>
    <cellStyle name="Navadno 3 2 12 2 3 2" xfId="1883"/>
    <cellStyle name="Navadno 3 2 12 2 4" xfId="1884"/>
    <cellStyle name="Navadno 3 2 12 3" xfId="1885"/>
    <cellStyle name="Navadno 3 2 12 3 2" xfId="1886"/>
    <cellStyle name="Navadno 3 2 12 3 2 2" xfId="1887"/>
    <cellStyle name="Navadno 3 2 12 3 3" xfId="1888"/>
    <cellStyle name="Navadno 3 2 12 4" xfId="1889"/>
    <cellStyle name="Navadno 3 2 12 4 2" xfId="1890"/>
    <cellStyle name="Navadno 3 2 12 5" xfId="1891"/>
    <cellStyle name="Navadno 3 2 12 5 2" xfId="1892"/>
    <cellStyle name="Navadno 3 2 12 6" xfId="1893"/>
    <cellStyle name="Navadno 3 2 13" xfId="1894"/>
    <cellStyle name="Navadno 3 2 13 2" xfId="1895"/>
    <cellStyle name="Navadno 3 2 13 2 2" xfId="1896"/>
    <cellStyle name="Navadno 3 2 13 2 2 2" xfId="1897"/>
    <cellStyle name="Navadno 3 2 13 2 3" xfId="1898"/>
    <cellStyle name="Navadno 3 2 13 2 3 2" xfId="1899"/>
    <cellStyle name="Navadno 3 2 13 2 4" xfId="1900"/>
    <cellStyle name="Navadno 3 2 13 3" xfId="1901"/>
    <cellStyle name="Navadno 3 2 13 3 2" xfId="1902"/>
    <cellStyle name="Navadno 3 2 13 3 2 2" xfId="1903"/>
    <cellStyle name="Navadno 3 2 13 3 3" xfId="1904"/>
    <cellStyle name="Navadno 3 2 13 4" xfId="1905"/>
    <cellStyle name="Navadno 3 2 13 4 2" xfId="1906"/>
    <cellStyle name="Navadno 3 2 13 5" xfId="1907"/>
    <cellStyle name="Navadno 3 2 13 5 2" xfId="1908"/>
    <cellStyle name="Navadno 3 2 13 6" xfId="1909"/>
    <cellStyle name="Navadno 3 2 14" xfId="1910"/>
    <cellStyle name="Navadno 3 2 14 2" xfId="1911"/>
    <cellStyle name="Navadno 3 2 14 2 2" xfId="1912"/>
    <cellStyle name="Navadno 3 2 14 2 2 2" xfId="1913"/>
    <cellStyle name="Navadno 3 2 14 2 3" xfId="1914"/>
    <cellStyle name="Navadno 3 2 14 2 3 2" xfId="1915"/>
    <cellStyle name="Navadno 3 2 14 2 4" xfId="1916"/>
    <cellStyle name="Navadno 3 2 14 3" xfId="1917"/>
    <cellStyle name="Navadno 3 2 14 3 2" xfId="1918"/>
    <cellStyle name="Navadno 3 2 14 3 2 2" xfId="1919"/>
    <cellStyle name="Navadno 3 2 14 3 3" xfId="1920"/>
    <cellStyle name="Navadno 3 2 14 4" xfId="1921"/>
    <cellStyle name="Navadno 3 2 14 4 2" xfId="1922"/>
    <cellStyle name="Navadno 3 2 14 5" xfId="1923"/>
    <cellStyle name="Navadno 3 2 14 5 2" xfId="1924"/>
    <cellStyle name="Navadno 3 2 14 6" xfId="1925"/>
    <cellStyle name="Navadno 3 2 15" xfId="1926"/>
    <cellStyle name="Navadno 3 2 15 2" xfId="1927"/>
    <cellStyle name="Navadno 3 2 15 2 2" xfId="1928"/>
    <cellStyle name="Navadno 3 2 15 2 2 2" xfId="1929"/>
    <cellStyle name="Navadno 3 2 15 2 3" xfId="1930"/>
    <cellStyle name="Navadno 3 2 15 2 3 2" xfId="1931"/>
    <cellStyle name="Navadno 3 2 15 2 4" xfId="1932"/>
    <cellStyle name="Navadno 3 2 15 3" xfId="1933"/>
    <cellStyle name="Navadno 3 2 15 3 2" xfId="1934"/>
    <cellStyle name="Navadno 3 2 15 3 2 2" xfId="1935"/>
    <cellStyle name="Navadno 3 2 15 3 3" xfId="1936"/>
    <cellStyle name="Navadno 3 2 15 4" xfId="1937"/>
    <cellStyle name="Navadno 3 2 15 4 2" xfId="1938"/>
    <cellStyle name="Navadno 3 2 15 5" xfId="1939"/>
    <cellStyle name="Navadno 3 2 15 5 2" xfId="1940"/>
    <cellStyle name="Navadno 3 2 15 6" xfId="1941"/>
    <cellStyle name="Navadno 3 2 16" xfId="1942"/>
    <cellStyle name="Navadno 3 2 16 2" xfId="1943"/>
    <cellStyle name="Navadno 3 2 16 2 2" xfId="1944"/>
    <cellStyle name="Navadno 3 2 16 2 2 2" xfId="1945"/>
    <cellStyle name="Navadno 3 2 16 2 3" xfId="1946"/>
    <cellStyle name="Navadno 3 2 16 2 3 2" xfId="1947"/>
    <cellStyle name="Navadno 3 2 16 2 4" xfId="1948"/>
    <cellStyle name="Navadno 3 2 16 3" xfId="1949"/>
    <cellStyle name="Navadno 3 2 16 3 2" xfId="1950"/>
    <cellStyle name="Navadno 3 2 16 3 2 2" xfId="1951"/>
    <cellStyle name="Navadno 3 2 16 3 3" xfId="1952"/>
    <cellStyle name="Navadno 3 2 16 4" xfId="1953"/>
    <cellStyle name="Navadno 3 2 16 4 2" xfId="1954"/>
    <cellStyle name="Navadno 3 2 16 5" xfId="1955"/>
    <cellStyle name="Navadno 3 2 16 5 2" xfId="1956"/>
    <cellStyle name="Navadno 3 2 16 6" xfId="1957"/>
    <cellStyle name="Navadno 3 2 17" xfId="1958"/>
    <cellStyle name="Navadno 3 2 17 2" xfId="1959"/>
    <cellStyle name="Navadno 3 2 17 2 2" xfId="1960"/>
    <cellStyle name="Navadno 3 2 17 2 2 2" xfId="1961"/>
    <cellStyle name="Navadno 3 2 17 2 3" xfId="1962"/>
    <cellStyle name="Navadno 3 2 17 2 3 2" xfId="1963"/>
    <cellStyle name="Navadno 3 2 17 2 4" xfId="1964"/>
    <cellStyle name="Navadno 3 2 17 3" xfId="1965"/>
    <cellStyle name="Navadno 3 2 17 3 2" xfId="1966"/>
    <cellStyle name="Navadno 3 2 17 3 2 2" xfId="1967"/>
    <cellStyle name="Navadno 3 2 17 3 3" xfId="1968"/>
    <cellStyle name="Navadno 3 2 17 4" xfId="1969"/>
    <cellStyle name="Navadno 3 2 17 4 2" xfId="1970"/>
    <cellStyle name="Navadno 3 2 17 5" xfId="1971"/>
    <cellStyle name="Navadno 3 2 17 5 2" xfId="1972"/>
    <cellStyle name="Navadno 3 2 17 6" xfId="1973"/>
    <cellStyle name="Navadno 3 2 18" xfId="1974"/>
    <cellStyle name="Navadno 3 2 18 2" xfId="1975"/>
    <cellStyle name="Navadno 3 2 18 2 2" xfId="1976"/>
    <cellStyle name="Navadno 3 2 18 3" xfId="1977"/>
    <cellStyle name="Navadno 3 2 18 3 2" xfId="1978"/>
    <cellStyle name="Navadno 3 2 18 4" xfId="1979"/>
    <cellStyle name="Navadno 3 2 19" xfId="1980"/>
    <cellStyle name="Navadno 3 2 19 2" xfId="1981"/>
    <cellStyle name="Navadno 3 2 19 2 2" xfId="1982"/>
    <cellStyle name="Navadno 3 2 19 3" xfId="1983"/>
    <cellStyle name="Navadno 3 2 2" xfId="1984"/>
    <cellStyle name="Navadno 3 2 2 2" xfId="1985"/>
    <cellStyle name="Navadno 3 2 2 2 2" xfId="1986"/>
    <cellStyle name="Navadno 3 2 2 2 2 2" xfId="1987"/>
    <cellStyle name="Navadno 3 2 2 2 3" xfId="1988"/>
    <cellStyle name="Navadno 3 2 2 2 3 2" xfId="1989"/>
    <cellStyle name="Navadno 3 2 2 2 4" xfId="1990"/>
    <cellStyle name="Navadno 3 2 2 3" xfId="1991"/>
    <cellStyle name="Navadno 3 2 2 3 2" xfId="1992"/>
    <cellStyle name="Navadno 3 2 2 3 2 2" xfId="1993"/>
    <cellStyle name="Navadno 3 2 2 3 3" xfId="1994"/>
    <cellStyle name="Navadno 3 2 2 4" xfId="1995"/>
    <cellStyle name="Navadno 3 2 2 4 2" xfId="1996"/>
    <cellStyle name="Navadno 3 2 2 5" xfId="1997"/>
    <cellStyle name="Navadno 3 2 2 5 2" xfId="1998"/>
    <cellStyle name="Navadno 3 2 2 6" xfId="1999"/>
    <cellStyle name="Navadno 3 2 20" xfId="2000"/>
    <cellStyle name="Navadno 3 2 20 2" xfId="2001"/>
    <cellStyle name="Navadno 3 2 20 2 2" xfId="2002"/>
    <cellStyle name="Navadno 3 2 20 3" xfId="2003"/>
    <cellStyle name="Navadno 3 2 21" xfId="2004"/>
    <cellStyle name="Navadno 3 2 21 2" xfId="2005"/>
    <cellStyle name="Navadno 3 2 21 2 2" xfId="2006"/>
    <cellStyle name="Navadno 3 2 21 3" xfId="2007"/>
    <cellStyle name="Navadno 3 2 22" xfId="2008"/>
    <cellStyle name="Navadno 3 2 22 2" xfId="2009"/>
    <cellStyle name="Navadno 3 2 23" xfId="2010"/>
    <cellStyle name="Navadno 3 2 23 2" xfId="2011"/>
    <cellStyle name="Navadno 3 2 24" xfId="2012"/>
    <cellStyle name="Navadno 3 2 25" xfId="2013"/>
    <cellStyle name="Navadno 3 2 26" xfId="2014"/>
    <cellStyle name="Navadno 3 2 3" xfId="2015"/>
    <cellStyle name="Navadno 3 2 3 2" xfId="2016"/>
    <cellStyle name="Navadno 3 2 3 2 2" xfId="2017"/>
    <cellStyle name="Navadno 3 2 3 2 2 2" xfId="2018"/>
    <cellStyle name="Navadno 3 2 3 2 3" xfId="2019"/>
    <cellStyle name="Navadno 3 2 3 2 3 2" xfId="2020"/>
    <cellStyle name="Navadno 3 2 3 2 4" xfId="2021"/>
    <cellStyle name="Navadno 3 2 3 3" xfId="2022"/>
    <cellStyle name="Navadno 3 2 3 3 2" xfId="2023"/>
    <cellStyle name="Navadno 3 2 3 3 2 2" xfId="2024"/>
    <cellStyle name="Navadno 3 2 3 3 3" xfId="2025"/>
    <cellStyle name="Navadno 3 2 3 4" xfId="2026"/>
    <cellStyle name="Navadno 3 2 3 4 2" xfId="2027"/>
    <cellStyle name="Navadno 3 2 3 5" xfId="2028"/>
    <cellStyle name="Navadno 3 2 3 5 2" xfId="2029"/>
    <cellStyle name="Navadno 3 2 3 6" xfId="2030"/>
    <cellStyle name="Navadno 3 2 4" xfId="2031"/>
    <cellStyle name="Navadno 3 2 4 2" xfId="2032"/>
    <cellStyle name="Navadno 3 2 4 2 2" xfId="2033"/>
    <cellStyle name="Navadno 3 2 4 2 2 2" xfId="2034"/>
    <cellStyle name="Navadno 3 2 4 2 3" xfId="2035"/>
    <cellStyle name="Navadno 3 2 4 2 3 2" xfId="2036"/>
    <cellStyle name="Navadno 3 2 4 2 4" xfId="2037"/>
    <cellStyle name="Navadno 3 2 4 3" xfId="2038"/>
    <cellStyle name="Navadno 3 2 4 3 2" xfId="2039"/>
    <cellStyle name="Navadno 3 2 4 3 2 2" xfId="2040"/>
    <cellStyle name="Navadno 3 2 4 3 3" xfId="2041"/>
    <cellStyle name="Navadno 3 2 4 4" xfId="2042"/>
    <cellStyle name="Navadno 3 2 4 4 2" xfId="2043"/>
    <cellStyle name="Navadno 3 2 4 5" xfId="2044"/>
    <cellStyle name="Navadno 3 2 4 5 2" xfId="2045"/>
    <cellStyle name="Navadno 3 2 4 6" xfId="2046"/>
    <cellStyle name="Navadno 3 2 5" xfId="2047"/>
    <cellStyle name="Navadno 3 2 5 2" xfId="2048"/>
    <cellStyle name="Navadno 3 2 5 2 2" xfId="2049"/>
    <cellStyle name="Navadno 3 2 5 2 2 2" xfId="2050"/>
    <cellStyle name="Navadno 3 2 5 2 3" xfId="2051"/>
    <cellStyle name="Navadno 3 2 5 2 3 2" xfId="2052"/>
    <cellStyle name="Navadno 3 2 5 2 4" xfId="2053"/>
    <cellStyle name="Navadno 3 2 5 3" xfId="2054"/>
    <cellStyle name="Navadno 3 2 5 3 2" xfId="2055"/>
    <cellStyle name="Navadno 3 2 5 3 2 2" xfId="2056"/>
    <cellStyle name="Navadno 3 2 5 3 3" xfId="2057"/>
    <cellStyle name="Navadno 3 2 5 4" xfId="2058"/>
    <cellStyle name="Navadno 3 2 5 4 2" xfId="2059"/>
    <cellStyle name="Navadno 3 2 5 5" xfId="2060"/>
    <cellStyle name="Navadno 3 2 5 5 2" xfId="2061"/>
    <cellStyle name="Navadno 3 2 5 6" xfId="2062"/>
    <cellStyle name="Navadno 3 2 6" xfId="2063"/>
    <cellStyle name="Navadno 3 2 6 2" xfId="2064"/>
    <cellStyle name="Navadno 3 2 6 2 2" xfId="2065"/>
    <cellStyle name="Navadno 3 2 6 2 2 2" xfId="2066"/>
    <cellStyle name="Navadno 3 2 6 2 3" xfId="2067"/>
    <cellStyle name="Navadno 3 2 6 2 3 2" xfId="2068"/>
    <cellStyle name="Navadno 3 2 6 2 4" xfId="2069"/>
    <cellStyle name="Navadno 3 2 6 3" xfId="2070"/>
    <cellStyle name="Navadno 3 2 6 3 2" xfId="2071"/>
    <cellStyle name="Navadno 3 2 6 3 2 2" xfId="2072"/>
    <cellStyle name="Navadno 3 2 6 3 3" xfId="2073"/>
    <cellStyle name="Navadno 3 2 6 4" xfId="2074"/>
    <cellStyle name="Navadno 3 2 6 4 2" xfId="2075"/>
    <cellStyle name="Navadno 3 2 6 5" xfId="2076"/>
    <cellStyle name="Navadno 3 2 6 5 2" xfId="2077"/>
    <cellStyle name="Navadno 3 2 6 6" xfId="2078"/>
    <cellStyle name="Navadno 3 2 7" xfId="2079"/>
    <cellStyle name="Navadno 3 2 7 2" xfId="2080"/>
    <cellStyle name="Navadno 3 2 7 2 2" xfId="2081"/>
    <cellStyle name="Navadno 3 2 7 2 2 2" xfId="2082"/>
    <cellStyle name="Navadno 3 2 7 2 3" xfId="2083"/>
    <cellStyle name="Navadno 3 2 7 2 3 2" xfId="2084"/>
    <cellStyle name="Navadno 3 2 7 2 4" xfId="2085"/>
    <cellStyle name="Navadno 3 2 7 3" xfId="2086"/>
    <cellStyle name="Navadno 3 2 7 3 2" xfId="2087"/>
    <cellStyle name="Navadno 3 2 7 3 2 2" xfId="2088"/>
    <cellStyle name="Navadno 3 2 7 3 3" xfId="2089"/>
    <cellStyle name="Navadno 3 2 7 4" xfId="2090"/>
    <cellStyle name="Navadno 3 2 7 4 2" xfId="2091"/>
    <cellStyle name="Navadno 3 2 7 5" xfId="2092"/>
    <cellStyle name="Navadno 3 2 7 5 2" xfId="2093"/>
    <cellStyle name="Navadno 3 2 7 6" xfId="2094"/>
    <cellStyle name="Navadno 3 2 8" xfId="2095"/>
    <cellStyle name="Navadno 3 2 8 2" xfId="2096"/>
    <cellStyle name="Navadno 3 2 8 2 2" xfId="2097"/>
    <cellStyle name="Navadno 3 2 8 2 2 2" xfId="2098"/>
    <cellStyle name="Navadno 3 2 8 2 3" xfId="2099"/>
    <cellStyle name="Navadno 3 2 8 2 3 2" xfId="2100"/>
    <cellStyle name="Navadno 3 2 8 2 4" xfId="2101"/>
    <cellStyle name="Navadno 3 2 8 3" xfId="2102"/>
    <cellStyle name="Navadno 3 2 8 3 2" xfId="2103"/>
    <cellStyle name="Navadno 3 2 8 3 2 2" xfId="2104"/>
    <cellStyle name="Navadno 3 2 8 3 3" xfId="2105"/>
    <cellStyle name="Navadno 3 2 8 4" xfId="2106"/>
    <cellStyle name="Navadno 3 2 8 4 2" xfId="2107"/>
    <cellStyle name="Navadno 3 2 8 5" xfId="2108"/>
    <cellStyle name="Navadno 3 2 8 5 2" xfId="2109"/>
    <cellStyle name="Navadno 3 2 8 6" xfId="2110"/>
    <cellStyle name="Navadno 3 2 9" xfId="2111"/>
    <cellStyle name="Navadno 3 2 9 2" xfId="2112"/>
    <cellStyle name="Navadno 3 2 9 2 2" xfId="2113"/>
    <cellStyle name="Navadno 3 2 9 2 2 2" xfId="2114"/>
    <cellStyle name="Navadno 3 2 9 2 3" xfId="2115"/>
    <cellStyle name="Navadno 3 2 9 2 3 2" xfId="2116"/>
    <cellStyle name="Navadno 3 2 9 2 4" xfId="2117"/>
    <cellStyle name="Navadno 3 2 9 3" xfId="2118"/>
    <cellStyle name="Navadno 3 2 9 3 2" xfId="2119"/>
    <cellStyle name="Navadno 3 2 9 3 2 2" xfId="2120"/>
    <cellStyle name="Navadno 3 2 9 3 3" xfId="2121"/>
    <cellStyle name="Navadno 3 2 9 4" xfId="2122"/>
    <cellStyle name="Navadno 3 2 9 4 2" xfId="2123"/>
    <cellStyle name="Navadno 3 2 9 5" xfId="2124"/>
    <cellStyle name="Navadno 3 2 9 5 2" xfId="2125"/>
    <cellStyle name="Navadno 3 2 9 6" xfId="2126"/>
    <cellStyle name="Navadno 3 20" xfId="2127"/>
    <cellStyle name="Navadno 3 20 2" xfId="2128"/>
    <cellStyle name="Navadno 3 20 2 2" xfId="2129"/>
    <cellStyle name="Navadno 3 20 3" xfId="2130"/>
    <cellStyle name="Navadno 3 20 3 2" xfId="2131"/>
    <cellStyle name="Navadno 3 20 4" xfId="2132"/>
    <cellStyle name="Navadno 3 21" xfId="2133"/>
    <cellStyle name="Navadno 3 21 2" xfId="2134"/>
    <cellStyle name="Navadno 3 21 2 2" xfId="2135"/>
    <cellStyle name="Navadno 3 21 3" xfId="2136"/>
    <cellStyle name="Navadno 3 22" xfId="2137"/>
    <cellStyle name="Navadno 3 22 2" xfId="2138"/>
    <cellStyle name="Navadno 3 22 2 2" xfId="2139"/>
    <cellStyle name="Navadno 3 22 3" xfId="2140"/>
    <cellStyle name="Navadno 3 23" xfId="2141"/>
    <cellStyle name="Navadno 3 23 2" xfId="2142"/>
    <cellStyle name="Navadno 3 23 2 2" xfId="2143"/>
    <cellStyle name="Navadno 3 23 3" xfId="2144"/>
    <cellStyle name="Navadno 3 24" xfId="2145"/>
    <cellStyle name="Navadno 3 24 2" xfId="2146"/>
    <cellStyle name="Navadno 3 25" xfId="2147"/>
    <cellStyle name="Navadno 3 25 2" xfId="2148"/>
    <cellStyle name="Navadno 3 26" xfId="2149"/>
    <cellStyle name="Navadno 3 27" xfId="2150"/>
    <cellStyle name="Navadno 3 3" xfId="2151"/>
    <cellStyle name="Navadno 3 3 10" xfId="2152"/>
    <cellStyle name="Navadno 3 3 10 2" xfId="2153"/>
    <cellStyle name="Navadno 3 3 10 2 2" xfId="2154"/>
    <cellStyle name="Navadno 3 3 10 2 2 2" xfId="2155"/>
    <cellStyle name="Navadno 3 3 10 2 3" xfId="2156"/>
    <cellStyle name="Navadno 3 3 10 2 3 2" xfId="2157"/>
    <cellStyle name="Navadno 3 3 10 2 4" xfId="2158"/>
    <cellStyle name="Navadno 3 3 10 3" xfId="2159"/>
    <cellStyle name="Navadno 3 3 10 3 2" xfId="2160"/>
    <cellStyle name="Navadno 3 3 10 3 2 2" xfId="2161"/>
    <cellStyle name="Navadno 3 3 10 3 3" xfId="2162"/>
    <cellStyle name="Navadno 3 3 10 4" xfId="2163"/>
    <cellStyle name="Navadno 3 3 10 4 2" xfId="2164"/>
    <cellStyle name="Navadno 3 3 10 5" xfId="2165"/>
    <cellStyle name="Navadno 3 3 10 5 2" xfId="2166"/>
    <cellStyle name="Navadno 3 3 10 6" xfId="2167"/>
    <cellStyle name="Navadno 3 3 11" xfId="2168"/>
    <cellStyle name="Navadno 3 3 11 2" xfId="2169"/>
    <cellStyle name="Navadno 3 3 11 2 2" xfId="2170"/>
    <cellStyle name="Navadno 3 3 11 2 2 2" xfId="2171"/>
    <cellStyle name="Navadno 3 3 11 2 3" xfId="2172"/>
    <cellStyle name="Navadno 3 3 11 2 3 2" xfId="2173"/>
    <cellStyle name="Navadno 3 3 11 2 4" xfId="2174"/>
    <cellStyle name="Navadno 3 3 11 3" xfId="2175"/>
    <cellStyle name="Navadno 3 3 11 3 2" xfId="2176"/>
    <cellStyle name="Navadno 3 3 11 3 2 2" xfId="2177"/>
    <cellStyle name="Navadno 3 3 11 3 3" xfId="2178"/>
    <cellStyle name="Navadno 3 3 11 4" xfId="2179"/>
    <cellStyle name="Navadno 3 3 11 4 2" xfId="2180"/>
    <cellStyle name="Navadno 3 3 11 5" xfId="2181"/>
    <cellStyle name="Navadno 3 3 11 5 2" xfId="2182"/>
    <cellStyle name="Navadno 3 3 11 6" xfId="2183"/>
    <cellStyle name="Navadno 3 3 12" xfId="2184"/>
    <cellStyle name="Navadno 3 3 12 2" xfId="2185"/>
    <cellStyle name="Navadno 3 3 12 2 2" xfId="2186"/>
    <cellStyle name="Navadno 3 3 12 2 2 2" xfId="2187"/>
    <cellStyle name="Navadno 3 3 12 2 3" xfId="2188"/>
    <cellStyle name="Navadno 3 3 12 2 3 2" xfId="2189"/>
    <cellStyle name="Navadno 3 3 12 2 4" xfId="2190"/>
    <cellStyle name="Navadno 3 3 12 3" xfId="2191"/>
    <cellStyle name="Navadno 3 3 12 3 2" xfId="2192"/>
    <cellStyle name="Navadno 3 3 12 3 2 2" xfId="2193"/>
    <cellStyle name="Navadno 3 3 12 3 3" xfId="2194"/>
    <cellStyle name="Navadno 3 3 12 4" xfId="2195"/>
    <cellStyle name="Navadno 3 3 12 4 2" xfId="2196"/>
    <cellStyle name="Navadno 3 3 12 5" xfId="2197"/>
    <cellStyle name="Navadno 3 3 12 5 2" xfId="2198"/>
    <cellStyle name="Navadno 3 3 12 6" xfId="2199"/>
    <cellStyle name="Navadno 3 3 13" xfId="2200"/>
    <cellStyle name="Navadno 3 3 13 2" xfId="2201"/>
    <cellStyle name="Navadno 3 3 13 2 2" xfId="2202"/>
    <cellStyle name="Navadno 3 3 13 2 2 2" xfId="2203"/>
    <cellStyle name="Navadno 3 3 13 2 3" xfId="2204"/>
    <cellStyle name="Navadno 3 3 13 2 3 2" xfId="2205"/>
    <cellStyle name="Navadno 3 3 13 2 4" xfId="2206"/>
    <cellStyle name="Navadno 3 3 13 3" xfId="2207"/>
    <cellStyle name="Navadno 3 3 13 3 2" xfId="2208"/>
    <cellStyle name="Navadno 3 3 13 3 2 2" xfId="2209"/>
    <cellStyle name="Navadno 3 3 13 3 3" xfId="2210"/>
    <cellStyle name="Navadno 3 3 13 4" xfId="2211"/>
    <cellStyle name="Navadno 3 3 13 4 2" xfId="2212"/>
    <cellStyle name="Navadno 3 3 13 5" xfId="2213"/>
    <cellStyle name="Navadno 3 3 13 5 2" xfId="2214"/>
    <cellStyle name="Navadno 3 3 13 6" xfId="2215"/>
    <cellStyle name="Navadno 3 3 14" xfId="2216"/>
    <cellStyle name="Navadno 3 3 14 2" xfId="2217"/>
    <cellStyle name="Navadno 3 3 14 2 2" xfId="2218"/>
    <cellStyle name="Navadno 3 3 14 2 2 2" xfId="2219"/>
    <cellStyle name="Navadno 3 3 14 2 3" xfId="2220"/>
    <cellStyle name="Navadno 3 3 14 2 3 2" xfId="2221"/>
    <cellStyle name="Navadno 3 3 14 2 4" xfId="2222"/>
    <cellStyle name="Navadno 3 3 14 3" xfId="2223"/>
    <cellStyle name="Navadno 3 3 14 3 2" xfId="2224"/>
    <cellStyle name="Navadno 3 3 14 3 2 2" xfId="2225"/>
    <cellStyle name="Navadno 3 3 14 3 3" xfId="2226"/>
    <cellStyle name="Navadno 3 3 14 4" xfId="2227"/>
    <cellStyle name="Navadno 3 3 14 4 2" xfId="2228"/>
    <cellStyle name="Navadno 3 3 14 5" xfId="2229"/>
    <cellStyle name="Navadno 3 3 14 5 2" xfId="2230"/>
    <cellStyle name="Navadno 3 3 14 6" xfId="2231"/>
    <cellStyle name="Navadno 3 3 15" xfId="2232"/>
    <cellStyle name="Navadno 3 3 15 2" xfId="2233"/>
    <cellStyle name="Navadno 3 3 15 2 2" xfId="2234"/>
    <cellStyle name="Navadno 3 3 15 2 2 2" xfId="2235"/>
    <cellStyle name="Navadno 3 3 15 2 3" xfId="2236"/>
    <cellStyle name="Navadno 3 3 15 2 3 2" xfId="2237"/>
    <cellStyle name="Navadno 3 3 15 2 4" xfId="2238"/>
    <cellStyle name="Navadno 3 3 15 3" xfId="2239"/>
    <cellStyle name="Navadno 3 3 15 3 2" xfId="2240"/>
    <cellStyle name="Navadno 3 3 15 3 2 2" xfId="2241"/>
    <cellStyle name="Navadno 3 3 15 3 3" xfId="2242"/>
    <cellStyle name="Navadno 3 3 15 4" xfId="2243"/>
    <cellStyle name="Navadno 3 3 15 4 2" xfId="2244"/>
    <cellStyle name="Navadno 3 3 15 5" xfId="2245"/>
    <cellStyle name="Navadno 3 3 15 5 2" xfId="2246"/>
    <cellStyle name="Navadno 3 3 15 6" xfId="2247"/>
    <cellStyle name="Navadno 3 3 16" xfId="2248"/>
    <cellStyle name="Navadno 3 3 16 2" xfId="2249"/>
    <cellStyle name="Navadno 3 3 16 2 2" xfId="2250"/>
    <cellStyle name="Navadno 3 3 16 2 2 2" xfId="2251"/>
    <cellStyle name="Navadno 3 3 16 2 3" xfId="2252"/>
    <cellStyle name="Navadno 3 3 16 2 3 2" xfId="2253"/>
    <cellStyle name="Navadno 3 3 16 2 4" xfId="2254"/>
    <cellStyle name="Navadno 3 3 16 3" xfId="2255"/>
    <cellStyle name="Navadno 3 3 16 3 2" xfId="2256"/>
    <cellStyle name="Navadno 3 3 16 3 2 2" xfId="2257"/>
    <cellStyle name="Navadno 3 3 16 3 3" xfId="2258"/>
    <cellStyle name="Navadno 3 3 16 4" xfId="2259"/>
    <cellStyle name="Navadno 3 3 16 4 2" xfId="2260"/>
    <cellStyle name="Navadno 3 3 16 5" xfId="2261"/>
    <cellStyle name="Navadno 3 3 16 5 2" xfId="2262"/>
    <cellStyle name="Navadno 3 3 16 6" xfId="2263"/>
    <cellStyle name="Navadno 3 3 17" xfId="2264"/>
    <cellStyle name="Navadno 3 3 17 2" xfId="2265"/>
    <cellStyle name="Navadno 3 3 17 2 2" xfId="2266"/>
    <cellStyle name="Navadno 3 3 17 2 2 2" xfId="2267"/>
    <cellStyle name="Navadno 3 3 17 2 3" xfId="2268"/>
    <cellStyle name="Navadno 3 3 17 2 3 2" xfId="2269"/>
    <cellStyle name="Navadno 3 3 17 2 4" xfId="2270"/>
    <cellStyle name="Navadno 3 3 17 3" xfId="2271"/>
    <cellStyle name="Navadno 3 3 17 3 2" xfId="2272"/>
    <cellStyle name="Navadno 3 3 17 3 2 2" xfId="2273"/>
    <cellStyle name="Navadno 3 3 17 3 3" xfId="2274"/>
    <cellStyle name="Navadno 3 3 17 4" xfId="2275"/>
    <cellStyle name="Navadno 3 3 17 4 2" xfId="2276"/>
    <cellStyle name="Navadno 3 3 17 5" xfId="2277"/>
    <cellStyle name="Navadno 3 3 17 5 2" xfId="2278"/>
    <cellStyle name="Navadno 3 3 17 6" xfId="2279"/>
    <cellStyle name="Navadno 3 3 18" xfId="2280"/>
    <cellStyle name="Navadno 3 3 18 2" xfId="2281"/>
    <cellStyle name="Navadno 3 3 18 2 2" xfId="2282"/>
    <cellStyle name="Navadno 3 3 18 3" xfId="2283"/>
    <cellStyle name="Navadno 3 3 18 3 2" xfId="2284"/>
    <cellStyle name="Navadno 3 3 18 4" xfId="2285"/>
    <cellStyle name="Navadno 3 3 19" xfId="2286"/>
    <cellStyle name="Navadno 3 3 19 2" xfId="2287"/>
    <cellStyle name="Navadno 3 3 19 2 2" xfId="2288"/>
    <cellStyle name="Navadno 3 3 19 3" xfId="2289"/>
    <cellStyle name="Navadno 3 3 2" xfId="2290"/>
    <cellStyle name="Navadno 3 3 2 2" xfId="2291"/>
    <cellStyle name="Navadno 3 3 2 2 2" xfId="2292"/>
    <cellStyle name="Navadno 3 3 2 2 2 2" xfId="2293"/>
    <cellStyle name="Navadno 3 3 2 2 3" xfId="2294"/>
    <cellStyle name="Navadno 3 3 2 2 3 2" xfId="2295"/>
    <cellStyle name="Navadno 3 3 2 2 4" xfId="2296"/>
    <cellStyle name="Navadno 3 3 2 3" xfId="2297"/>
    <cellStyle name="Navadno 3 3 2 3 2" xfId="2298"/>
    <cellStyle name="Navadno 3 3 2 3 2 2" xfId="2299"/>
    <cellStyle name="Navadno 3 3 2 3 3" xfId="2300"/>
    <cellStyle name="Navadno 3 3 2 4" xfId="2301"/>
    <cellStyle name="Navadno 3 3 2 4 2" xfId="2302"/>
    <cellStyle name="Navadno 3 3 2 5" xfId="2303"/>
    <cellStyle name="Navadno 3 3 2 5 2" xfId="2304"/>
    <cellStyle name="Navadno 3 3 2 6" xfId="2305"/>
    <cellStyle name="Navadno 3 3 20" xfId="2306"/>
    <cellStyle name="Navadno 3 3 20 2" xfId="2307"/>
    <cellStyle name="Navadno 3 3 21" xfId="2308"/>
    <cellStyle name="Navadno 3 3 21 2" xfId="2309"/>
    <cellStyle name="Navadno 3 3 22" xfId="2310"/>
    <cellStyle name="Navadno 3 3 3" xfId="2311"/>
    <cellStyle name="Navadno 3 3 3 2" xfId="2312"/>
    <cellStyle name="Navadno 3 3 3 2 2" xfId="2313"/>
    <cellStyle name="Navadno 3 3 3 2 2 2" xfId="2314"/>
    <cellStyle name="Navadno 3 3 3 2 3" xfId="2315"/>
    <cellStyle name="Navadno 3 3 3 2 3 2" xfId="2316"/>
    <cellStyle name="Navadno 3 3 3 2 4" xfId="2317"/>
    <cellStyle name="Navadno 3 3 3 3" xfId="2318"/>
    <cellStyle name="Navadno 3 3 3 3 2" xfId="2319"/>
    <cellStyle name="Navadno 3 3 3 3 2 2" xfId="2320"/>
    <cellStyle name="Navadno 3 3 3 3 3" xfId="2321"/>
    <cellStyle name="Navadno 3 3 3 4" xfId="2322"/>
    <cellStyle name="Navadno 3 3 3 4 2" xfId="2323"/>
    <cellStyle name="Navadno 3 3 3 5" xfId="2324"/>
    <cellStyle name="Navadno 3 3 3 5 2" xfId="2325"/>
    <cellStyle name="Navadno 3 3 3 6" xfId="2326"/>
    <cellStyle name="Navadno 3 3 4" xfId="2327"/>
    <cellStyle name="Navadno 3 3 4 2" xfId="2328"/>
    <cellStyle name="Navadno 3 3 4 2 2" xfId="2329"/>
    <cellStyle name="Navadno 3 3 4 2 2 2" xfId="2330"/>
    <cellStyle name="Navadno 3 3 4 2 3" xfId="2331"/>
    <cellStyle name="Navadno 3 3 4 2 3 2" xfId="2332"/>
    <cellStyle name="Navadno 3 3 4 2 4" xfId="2333"/>
    <cellStyle name="Navadno 3 3 4 3" xfId="2334"/>
    <cellStyle name="Navadno 3 3 4 3 2" xfId="2335"/>
    <cellStyle name="Navadno 3 3 4 3 2 2" xfId="2336"/>
    <cellStyle name="Navadno 3 3 4 3 3" xfId="2337"/>
    <cellStyle name="Navadno 3 3 4 4" xfId="2338"/>
    <cellStyle name="Navadno 3 3 4 4 2" xfId="2339"/>
    <cellStyle name="Navadno 3 3 4 5" xfId="2340"/>
    <cellStyle name="Navadno 3 3 4 5 2" xfId="2341"/>
    <cellStyle name="Navadno 3 3 4 6" xfId="2342"/>
    <cellStyle name="Navadno 3 3 5" xfId="2343"/>
    <cellStyle name="Navadno 3 3 5 2" xfId="2344"/>
    <cellStyle name="Navadno 3 3 5 2 2" xfId="2345"/>
    <cellStyle name="Navadno 3 3 5 2 2 2" xfId="2346"/>
    <cellStyle name="Navadno 3 3 5 2 3" xfId="2347"/>
    <cellStyle name="Navadno 3 3 5 2 3 2" xfId="2348"/>
    <cellStyle name="Navadno 3 3 5 2 4" xfId="2349"/>
    <cellStyle name="Navadno 3 3 5 3" xfId="2350"/>
    <cellStyle name="Navadno 3 3 5 3 2" xfId="2351"/>
    <cellStyle name="Navadno 3 3 5 3 2 2" xfId="2352"/>
    <cellStyle name="Navadno 3 3 5 3 3" xfId="2353"/>
    <cellStyle name="Navadno 3 3 5 4" xfId="2354"/>
    <cellStyle name="Navadno 3 3 5 4 2" xfId="2355"/>
    <cellStyle name="Navadno 3 3 5 5" xfId="2356"/>
    <cellStyle name="Navadno 3 3 5 5 2" xfId="2357"/>
    <cellStyle name="Navadno 3 3 5 6" xfId="2358"/>
    <cellStyle name="Navadno 3 3 6" xfId="2359"/>
    <cellStyle name="Navadno 3 3 6 2" xfId="2360"/>
    <cellStyle name="Navadno 3 3 6 2 2" xfId="2361"/>
    <cellStyle name="Navadno 3 3 6 2 2 2" xfId="2362"/>
    <cellStyle name="Navadno 3 3 6 2 3" xfId="2363"/>
    <cellStyle name="Navadno 3 3 6 2 3 2" xfId="2364"/>
    <cellStyle name="Navadno 3 3 6 2 4" xfId="2365"/>
    <cellStyle name="Navadno 3 3 6 3" xfId="2366"/>
    <cellStyle name="Navadno 3 3 6 3 2" xfId="2367"/>
    <cellStyle name="Navadno 3 3 6 3 2 2" xfId="2368"/>
    <cellStyle name="Navadno 3 3 6 3 3" xfId="2369"/>
    <cellStyle name="Navadno 3 3 6 4" xfId="2370"/>
    <cellStyle name="Navadno 3 3 6 4 2" xfId="2371"/>
    <cellStyle name="Navadno 3 3 6 5" xfId="2372"/>
    <cellStyle name="Navadno 3 3 6 5 2" xfId="2373"/>
    <cellStyle name="Navadno 3 3 6 6" xfId="2374"/>
    <cellStyle name="Navadno 3 3 7" xfId="2375"/>
    <cellStyle name="Navadno 3 3 7 2" xfId="2376"/>
    <cellStyle name="Navadno 3 3 7 2 2" xfId="2377"/>
    <cellStyle name="Navadno 3 3 7 2 2 2" xfId="2378"/>
    <cellStyle name="Navadno 3 3 7 2 3" xfId="2379"/>
    <cellStyle name="Navadno 3 3 7 2 3 2" xfId="2380"/>
    <cellStyle name="Navadno 3 3 7 2 4" xfId="2381"/>
    <cellStyle name="Navadno 3 3 7 3" xfId="2382"/>
    <cellStyle name="Navadno 3 3 7 3 2" xfId="2383"/>
    <cellStyle name="Navadno 3 3 7 3 2 2" xfId="2384"/>
    <cellStyle name="Navadno 3 3 7 3 3" xfId="2385"/>
    <cellStyle name="Navadno 3 3 7 4" xfId="2386"/>
    <cellStyle name="Navadno 3 3 7 4 2" xfId="2387"/>
    <cellStyle name="Navadno 3 3 7 5" xfId="2388"/>
    <cellStyle name="Navadno 3 3 7 5 2" xfId="2389"/>
    <cellStyle name="Navadno 3 3 7 6" xfId="2390"/>
    <cellStyle name="Navadno 3 3 8" xfId="2391"/>
    <cellStyle name="Navadno 3 3 8 2" xfId="2392"/>
    <cellStyle name="Navadno 3 3 8 2 2" xfId="2393"/>
    <cellStyle name="Navadno 3 3 8 2 2 2" xfId="2394"/>
    <cellStyle name="Navadno 3 3 8 2 3" xfId="2395"/>
    <cellStyle name="Navadno 3 3 8 2 3 2" xfId="2396"/>
    <cellStyle name="Navadno 3 3 8 2 4" xfId="2397"/>
    <cellStyle name="Navadno 3 3 8 3" xfId="2398"/>
    <cellStyle name="Navadno 3 3 8 3 2" xfId="2399"/>
    <cellStyle name="Navadno 3 3 8 3 2 2" xfId="2400"/>
    <cellStyle name="Navadno 3 3 8 3 3" xfId="2401"/>
    <cellStyle name="Navadno 3 3 8 4" xfId="2402"/>
    <cellStyle name="Navadno 3 3 8 4 2" xfId="2403"/>
    <cellStyle name="Navadno 3 3 8 5" xfId="2404"/>
    <cellStyle name="Navadno 3 3 8 5 2" xfId="2405"/>
    <cellStyle name="Navadno 3 3 8 6" xfId="2406"/>
    <cellStyle name="Navadno 3 3 9" xfId="2407"/>
    <cellStyle name="Navadno 3 3 9 2" xfId="2408"/>
    <cellStyle name="Navadno 3 3 9 2 2" xfId="2409"/>
    <cellStyle name="Navadno 3 3 9 2 2 2" xfId="2410"/>
    <cellStyle name="Navadno 3 3 9 2 3" xfId="2411"/>
    <cellStyle name="Navadno 3 3 9 2 3 2" xfId="2412"/>
    <cellStyle name="Navadno 3 3 9 2 4" xfId="2413"/>
    <cellStyle name="Navadno 3 3 9 3" xfId="2414"/>
    <cellStyle name="Navadno 3 3 9 3 2" xfId="2415"/>
    <cellStyle name="Navadno 3 3 9 3 2 2" xfId="2416"/>
    <cellStyle name="Navadno 3 3 9 3 3" xfId="2417"/>
    <cellStyle name="Navadno 3 3 9 4" xfId="2418"/>
    <cellStyle name="Navadno 3 3 9 4 2" xfId="2419"/>
    <cellStyle name="Navadno 3 3 9 5" xfId="2420"/>
    <cellStyle name="Navadno 3 3 9 5 2" xfId="2421"/>
    <cellStyle name="Navadno 3 3 9 6" xfId="2422"/>
    <cellStyle name="Navadno 3 4" xfId="2423"/>
    <cellStyle name="Navadno 3 4 2" xfId="2424"/>
    <cellStyle name="Navadno 3 4 2 2" xfId="2425"/>
    <cellStyle name="Navadno 3 4 2 2 2" xfId="2426"/>
    <cellStyle name="Navadno 3 4 2 3" xfId="2427"/>
    <cellStyle name="Navadno 3 4 2 3 2" xfId="2428"/>
    <cellStyle name="Navadno 3 4 2 4" xfId="2429"/>
    <cellStyle name="Navadno 3 4 3" xfId="2430"/>
    <cellStyle name="Navadno 3 4 3 2" xfId="2431"/>
    <cellStyle name="Navadno 3 4 3 2 2" xfId="2432"/>
    <cellStyle name="Navadno 3 4 3 3" xfId="2433"/>
    <cellStyle name="Navadno 3 4 4" xfId="2434"/>
    <cellStyle name="Navadno 3 4 4 2" xfId="2435"/>
    <cellStyle name="Navadno 3 4 5" xfId="2436"/>
    <cellStyle name="Navadno 3 4 5 2" xfId="2437"/>
    <cellStyle name="Navadno 3 4 6" xfId="2438"/>
    <cellStyle name="Navadno 3 5" xfId="2439"/>
    <cellStyle name="Navadno 3 5 2" xfId="2440"/>
    <cellStyle name="Navadno 3 5 2 2" xfId="2441"/>
    <cellStyle name="Navadno 3 5 2 2 2" xfId="2442"/>
    <cellStyle name="Navadno 3 5 2 3" xfId="2443"/>
    <cellStyle name="Navadno 3 5 2 3 2" xfId="2444"/>
    <cellStyle name="Navadno 3 5 2 4" xfId="2445"/>
    <cellStyle name="Navadno 3 5 3" xfId="2446"/>
    <cellStyle name="Navadno 3 5 3 2" xfId="2447"/>
    <cellStyle name="Navadno 3 5 3 2 2" xfId="2448"/>
    <cellStyle name="Navadno 3 5 3 3" xfId="2449"/>
    <cellStyle name="Navadno 3 5 4" xfId="2450"/>
    <cellStyle name="Navadno 3 5 4 2" xfId="2451"/>
    <cellStyle name="Navadno 3 5 5" xfId="2452"/>
    <cellStyle name="Navadno 3 5 5 2" xfId="2453"/>
    <cellStyle name="Navadno 3 5 6" xfId="2454"/>
    <cellStyle name="Navadno 3 6" xfId="2455"/>
    <cellStyle name="Navadno 3 6 2" xfId="2456"/>
    <cellStyle name="Navadno 3 6 2 2" xfId="2457"/>
    <cellStyle name="Navadno 3 6 2 2 2" xfId="2458"/>
    <cellStyle name="Navadno 3 6 2 3" xfId="2459"/>
    <cellStyle name="Navadno 3 6 2 3 2" xfId="2460"/>
    <cellStyle name="Navadno 3 6 2 4" xfId="2461"/>
    <cellStyle name="Navadno 3 6 3" xfId="2462"/>
    <cellStyle name="Navadno 3 6 3 2" xfId="2463"/>
    <cellStyle name="Navadno 3 6 3 2 2" xfId="2464"/>
    <cellStyle name="Navadno 3 6 3 3" xfId="2465"/>
    <cellStyle name="Navadno 3 6 4" xfId="2466"/>
    <cellStyle name="Navadno 3 6 4 2" xfId="2467"/>
    <cellStyle name="Navadno 3 6 5" xfId="2468"/>
    <cellStyle name="Navadno 3 6 5 2" xfId="2469"/>
    <cellStyle name="Navadno 3 6 6" xfId="2470"/>
    <cellStyle name="Navadno 3 7" xfId="2471"/>
    <cellStyle name="Navadno 3 7 2" xfId="2472"/>
    <cellStyle name="Navadno 3 7 2 2" xfId="2473"/>
    <cellStyle name="Navadno 3 7 2 2 2" xfId="2474"/>
    <cellStyle name="Navadno 3 7 2 3" xfId="2475"/>
    <cellStyle name="Navadno 3 7 2 3 2" xfId="2476"/>
    <cellStyle name="Navadno 3 7 2 4" xfId="2477"/>
    <cellStyle name="Navadno 3 7 3" xfId="2478"/>
    <cellStyle name="Navadno 3 7 3 2" xfId="2479"/>
    <cellStyle name="Navadno 3 7 3 2 2" xfId="2480"/>
    <cellStyle name="Navadno 3 7 3 3" xfId="2481"/>
    <cellStyle name="Navadno 3 7 4" xfId="2482"/>
    <cellStyle name="Navadno 3 7 4 2" xfId="2483"/>
    <cellStyle name="Navadno 3 7 5" xfId="2484"/>
    <cellStyle name="Navadno 3 7 5 2" xfId="2485"/>
    <cellStyle name="Navadno 3 7 6" xfId="2486"/>
    <cellStyle name="Navadno 3 8" xfId="2487"/>
    <cellStyle name="Navadno 3 8 2" xfId="2488"/>
    <cellStyle name="Navadno 3 8 2 2" xfId="2489"/>
    <cellStyle name="Navadno 3 8 2 2 2" xfId="2490"/>
    <cellStyle name="Navadno 3 8 2 3" xfId="2491"/>
    <cellStyle name="Navadno 3 8 2 3 2" xfId="2492"/>
    <cellStyle name="Navadno 3 8 2 4" xfId="2493"/>
    <cellStyle name="Navadno 3 8 3" xfId="2494"/>
    <cellStyle name="Navadno 3 8 3 2" xfId="2495"/>
    <cellStyle name="Navadno 3 8 3 2 2" xfId="2496"/>
    <cellStyle name="Navadno 3 8 3 3" xfId="2497"/>
    <cellStyle name="Navadno 3 8 4" xfId="2498"/>
    <cellStyle name="Navadno 3 8 4 2" xfId="2499"/>
    <cellStyle name="Navadno 3 8 5" xfId="2500"/>
    <cellStyle name="Navadno 3 8 5 2" xfId="2501"/>
    <cellStyle name="Navadno 3 8 6" xfId="2502"/>
    <cellStyle name="Navadno 3 9" xfId="2503"/>
    <cellStyle name="Navadno 3 9 2" xfId="2504"/>
    <cellStyle name="Navadno 3 9 2 2" xfId="2505"/>
    <cellStyle name="Navadno 3 9 2 2 2" xfId="2506"/>
    <cellStyle name="Navadno 3 9 2 3" xfId="2507"/>
    <cellStyle name="Navadno 3 9 2 3 2" xfId="2508"/>
    <cellStyle name="Navadno 3 9 2 4" xfId="2509"/>
    <cellStyle name="Navadno 3 9 3" xfId="2510"/>
    <cellStyle name="Navadno 3 9 3 2" xfId="2511"/>
    <cellStyle name="Navadno 3 9 3 2 2" xfId="2512"/>
    <cellStyle name="Navadno 3 9 3 3" xfId="2513"/>
    <cellStyle name="Navadno 3 9 4" xfId="2514"/>
    <cellStyle name="Navadno 3 9 4 2" xfId="2515"/>
    <cellStyle name="Navadno 3 9 5" xfId="2516"/>
    <cellStyle name="Navadno 3 9 5 2" xfId="2517"/>
    <cellStyle name="Navadno 3 9 6" xfId="2518"/>
    <cellStyle name="Navadno 4 2" xfId="2519"/>
    <cellStyle name="Navadno 4 3" xfId="2520"/>
    <cellStyle name="Navadno_POPIS DEL-DORNBERK-1.faza-razpis" xfId="2521"/>
    <cellStyle name="Navadno_POPIS-vodovod-popravljen-brezcen" xfId="2522"/>
    <cellStyle name="Nevtralno" xfId="2523"/>
    <cellStyle name="Normal 2" xfId="2524"/>
    <cellStyle name="Normal 3" xfId="2525"/>
    <cellStyle name="Normal 3 2" xfId="2526"/>
    <cellStyle name="Normal 3 2 2" xfId="2527"/>
    <cellStyle name="Normal 3 3" xfId="2528"/>
    <cellStyle name="Normal 3 3 2" xfId="2529"/>
    <cellStyle name="Normal 3 4" xfId="2530"/>
    <cellStyle name="Normal 4" xfId="2531"/>
    <cellStyle name="Normal 5" xfId="2532"/>
    <cellStyle name="Normal 5 2" xfId="2533"/>
    <cellStyle name="Normal 5 2 2" xfId="2534"/>
    <cellStyle name="Normal 5 3" xfId="2535"/>
    <cellStyle name="Normal 6" xfId="2536"/>
    <cellStyle name="Percent" xfId="2537"/>
    <cellStyle name="Odstotek 2" xfId="2538"/>
    <cellStyle name="Odstotek 2 2" xfId="2539"/>
    <cellStyle name="Odstotek 2 2 2" xfId="2540"/>
    <cellStyle name="Odstotek 2 2 2 2" xfId="2541"/>
    <cellStyle name="Odstotek 2 2 3" xfId="2542"/>
    <cellStyle name="Odstotek 2 2 3 2" xfId="2543"/>
    <cellStyle name="Odstotek 2 2 4" xfId="2544"/>
    <cellStyle name="Odstotek 2 3" xfId="2545"/>
    <cellStyle name="Odstotek 2 3 2" xfId="2546"/>
    <cellStyle name="Odstotek 2 4" xfId="2547"/>
    <cellStyle name="Odstotek 2 4 2" xfId="2548"/>
    <cellStyle name="Odstotek 2 5" xfId="2549"/>
    <cellStyle name="Opomba" xfId="2550"/>
    <cellStyle name="Opozorilo" xfId="2551"/>
    <cellStyle name="Pojasnjevalno besedilo" xfId="2552"/>
    <cellStyle name="Poudarek1" xfId="2553"/>
    <cellStyle name="Poudarek2" xfId="2554"/>
    <cellStyle name="Poudarek3" xfId="2555"/>
    <cellStyle name="Poudarek4" xfId="2556"/>
    <cellStyle name="Poudarek5" xfId="2557"/>
    <cellStyle name="Poudarek6" xfId="2558"/>
    <cellStyle name="Povezana celica" xfId="2559"/>
    <cellStyle name="Preveri celico" xfId="2560"/>
    <cellStyle name="Računanje" xfId="2561"/>
    <cellStyle name="Slabo" xfId="2562"/>
    <cellStyle name="Currency" xfId="2563"/>
    <cellStyle name="Currency [0]" xfId="2564"/>
    <cellStyle name="Comma" xfId="2565"/>
    <cellStyle name="Comma [0]" xfId="2566"/>
    <cellStyle name="Vejica 2" xfId="2567"/>
    <cellStyle name="Vejica 2 2" xfId="2568"/>
    <cellStyle name="Vejica 2 2 2" xfId="2569"/>
    <cellStyle name="Vejica 2 2 2 2" xfId="2570"/>
    <cellStyle name="Vejica 2 2 2 2 2" xfId="2571"/>
    <cellStyle name="Vejica 2 2 2 3" xfId="2572"/>
    <cellStyle name="Vejica 2 2 2 3 2" xfId="2573"/>
    <cellStyle name="Vejica 2 2 2 4" xfId="2574"/>
    <cellStyle name="Vejica 2 2 3" xfId="2575"/>
    <cellStyle name="Vejica 2 2 3 2" xfId="2576"/>
    <cellStyle name="Vejica 2 2 4" xfId="2577"/>
    <cellStyle name="Vejica 2 2 4 2" xfId="2578"/>
    <cellStyle name="Vejica 2 2 5" xfId="2579"/>
    <cellStyle name="Vejica 2 3" xfId="2580"/>
    <cellStyle name="Vejica 2 3 2" xfId="2581"/>
    <cellStyle name="Vejica 2 3 2 2" xfId="2582"/>
    <cellStyle name="Vejica 2 3 3" xfId="2583"/>
    <cellStyle name="Vejica 2 3 3 2" xfId="2584"/>
    <cellStyle name="Vejica 2 3 4" xfId="2585"/>
    <cellStyle name="Vejica 2 4" xfId="2586"/>
    <cellStyle name="Vejica 2 4 2" xfId="2587"/>
    <cellStyle name="Vejica 2 4 2 2" xfId="2588"/>
    <cellStyle name="Vejica 2 4 3" xfId="2589"/>
    <cellStyle name="Vejica 2 5" xfId="2590"/>
    <cellStyle name="Vejica 2 5 2" xfId="2591"/>
    <cellStyle name="Vejica 2 6" xfId="2592"/>
    <cellStyle name="Vejica 2 6 2" xfId="2593"/>
    <cellStyle name="Vejica 2 7" xfId="2594"/>
    <cellStyle name="Vejica 2 8" xfId="2595"/>
    <cellStyle name="Vnos" xfId="2596"/>
    <cellStyle name="Vsota" xfId="25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tabSelected="1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43.00390625" style="0" customWidth="1"/>
    <col min="2" max="2" width="17.375" style="0" customWidth="1"/>
    <col min="4" max="5" width="11.25390625" style="0" bestFit="1" customWidth="1"/>
  </cols>
  <sheetData>
    <row r="1" spans="1:2" ht="20.25">
      <c r="A1" s="241" t="s">
        <v>105</v>
      </c>
      <c r="B1" s="241"/>
    </row>
    <row r="2" spans="1:2" ht="20.25">
      <c r="A2" s="241" t="s">
        <v>174</v>
      </c>
      <c r="B2" s="241"/>
    </row>
    <row r="3" ht="30" customHeight="1">
      <c r="B3" s="31"/>
    </row>
    <row r="4" spans="1:2" ht="20.25">
      <c r="A4" s="30" t="s">
        <v>123</v>
      </c>
      <c r="B4" s="31"/>
    </row>
    <row r="5" spans="1:2" ht="15" customHeight="1">
      <c r="A5" s="32"/>
      <c r="B5" s="32"/>
    </row>
    <row r="6" spans="1:2" ht="15.75">
      <c r="A6" s="35" t="s">
        <v>223</v>
      </c>
      <c r="B6" s="34"/>
    </row>
    <row r="7" spans="1:2" ht="10.5" customHeight="1">
      <c r="A7" s="33"/>
      <c r="B7" s="34"/>
    </row>
    <row r="8" spans="1:2" ht="15.75">
      <c r="A8" s="33" t="s">
        <v>84</v>
      </c>
      <c r="B8" s="34"/>
    </row>
    <row r="9" spans="1:2" ht="10.5" customHeight="1">
      <c r="A9" s="33"/>
      <c r="B9" s="34"/>
    </row>
    <row r="10" spans="1:2" ht="15.75">
      <c r="A10" s="33" t="s">
        <v>222</v>
      </c>
      <c r="B10" s="34"/>
    </row>
    <row r="11" spans="1:2" ht="10.5" customHeight="1">
      <c r="A11" s="33"/>
      <c r="B11" s="34"/>
    </row>
    <row r="12" spans="1:2" ht="15.75">
      <c r="A12" s="33" t="s">
        <v>86</v>
      </c>
      <c r="B12" s="34"/>
    </row>
    <row r="13" spans="1:2" ht="10.5" customHeight="1">
      <c r="A13" s="33"/>
      <c r="B13" s="34"/>
    </row>
    <row r="14" spans="1:2" ht="15.75">
      <c r="A14" s="33" t="s">
        <v>87</v>
      </c>
      <c r="B14" s="34"/>
    </row>
    <row r="15" spans="1:2" ht="10.5" customHeight="1">
      <c r="A15" s="33"/>
      <c r="B15" s="34"/>
    </row>
    <row r="16" spans="1:2" ht="15.75">
      <c r="A16" s="33" t="s">
        <v>219</v>
      </c>
      <c r="B16" s="34"/>
    </row>
    <row r="17" spans="1:2" ht="10.5" customHeight="1">
      <c r="A17" s="33"/>
      <c r="B17" s="34"/>
    </row>
    <row r="18" spans="1:2" ht="15.75">
      <c r="A18" s="33" t="s">
        <v>221</v>
      </c>
      <c r="B18" s="34"/>
    </row>
    <row r="19" spans="1:2" ht="10.5" customHeight="1">
      <c r="A19" s="33"/>
      <c r="B19" s="34"/>
    </row>
    <row r="20" spans="1:2" ht="15.75">
      <c r="A20" s="33" t="s">
        <v>229</v>
      </c>
      <c r="B20" s="34"/>
    </row>
    <row r="21" spans="1:2" ht="10.5" customHeight="1">
      <c r="A21" s="33"/>
      <c r="B21" s="34"/>
    </row>
    <row r="22" spans="1:2" s="46" customFormat="1" ht="18">
      <c r="A22" s="50" t="s">
        <v>126</v>
      </c>
      <c r="B22" s="51"/>
    </row>
    <row r="23" spans="1:2" s="49" customFormat="1" ht="15.75">
      <c r="A23" s="33" t="s">
        <v>124</v>
      </c>
      <c r="B23" s="34"/>
    </row>
    <row r="24" spans="1:2" s="49" customFormat="1" ht="18.75" thickBot="1">
      <c r="A24" s="44" t="s">
        <v>125</v>
      </c>
      <c r="B24" s="45"/>
    </row>
    <row r="25" spans="1:2" s="49" customFormat="1" ht="18.75" thickTop="1">
      <c r="A25" s="47"/>
      <c r="B25" s="48"/>
    </row>
    <row r="26" s="49" customFormat="1" ht="18">
      <c r="A26" s="47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3"/>
  <sheetViews>
    <sheetView view="pageBreakPreview" zoomScaleSheetLayoutView="100" zoomScalePageLayoutView="115" workbookViewId="0" topLeftCell="A1">
      <selection activeCell="F31" sqref="F31"/>
    </sheetView>
  </sheetViews>
  <sheetFormatPr defaultColWidth="9.00390625" defaultRowHeight="12.75"/>
  <cols>
    <col min="1" max="1" width="5.125" style="159" customWidth="1"/>
    <col min="2" max="2" width="37.625" style="159" customWidth="1"/>
    <col min="3" max="3" width="5.00390625" style="160" customWidth="1"/>
    <col min="4" max="4" width="8.125" style="182" customWidth="1"/>
    <col min="5" max="5" width="9.625" style="183" customWidth="1"/>
    <col min="6" max="6" width="14.25390625" style="183" customWidth="1"/>
    <col min="7" max="7" width="11.125" style="180" customWidth="1"/>
    <col min="8" max="8" width="9.00390625" style="180" customWidth="1"/>
    <col min="9" max="16384" width="9.00390625" style="6" customWidth="1"/>
  </cols>
  <sheetData>
    <row r="1" spans="1:10" ht="15.75" thickBot="1">
      <c r="A1" s="85" t="s">
        <v>0</v>
      </c>
      <c r="B1" s="86" t="s">
        <v>1</v>
      </c>
      <c r="C1" s="87" t="s">
        <v>2</v>
      </c>
      <c r="D1" s="1" t="s">
        <v>3</v>
      </c>
      <c r="E1" s="2"/>
      <c r="F1" s="2"/>
      <c r="G1" s="3"/>
      <c r="H1" s="4"/>
      <c r="I1" s="5"/>
      <c r="J1" s="5"/>
    </row>
    <row r="2" spans="1:10" ht="15">
      <c r="A2" s="88"/>
      <c r="B2" s="89"/>
      <c r="C2" s="90"/>
      <c r="D2" s="7"/>
      <c r="E2" s="8"/>
      <c r="F2" s="8"/>
      <c r="G2" s="3"/>
      <c r="H2" s="9"/>
      <c r="I2" s="10"/>
      <c r="J2" s="10"/>
    </row>
    <row r="3" spans="1:10" ht="20.25">
      <c r="A3" s="91"/>
      <c r="B3" s="92" t="s">
        <v>197</v>
      </c>
      <c r="C3" s="92"/>
      <c r="D3" s="84"/>
      <c r="E3" s="84"/>
      <c r="F3" s="84"/>
      <c r="G3" s="3"/>
      <c r="H3" s="9"/>
      <c r="I3" s="10"/>
      <c r="J3" s="10"/>
    </row>
    <row r="4" spans="1:10" ht="20.25">
      <c r="A4" s="91"/>
      <c r="B4" s="93"/>
      <c r="C4" s="94"/>
      <c r="D4" s="161"/>
      <c r="E4" s="162"/>
      <c r="F4" s="162"/>
      <c r="G4" s="3"/>
      <c r="H4" s="9"/>
      <c r="I4" s="10"/>
      <c r="J4" s="10"/>
    </row>
    <row r="5" spans="1:10" ht="20.25">
      <c r="A5" s="91"/>
      <c r="B5" s="93"/>
      <c r="C5" s="94"/>
      <c r="D5" s="161"/>
      <c r="E5" s="162"/>
      <c r="F5" s="162"/>
      <c r="G5" s="3"/>
      <c r="H5" s="9"/>
      <c r="I5" s="10"/>
      <c r="J5" s="10"/>
    </row>
    <row r="6" spans="1:10" ht="15">
      <c r="A6" s="95"/>
      <c r="B6" s="96"/>
      <c r="C6" s="97"/>
      <c r="D6" s="163"/>
      <c r="E6" s="164"/>
      <c r="F6" s="164"/>
      <c r="G6" s="3"/>
      <c r="H6" s="9"/>
      <c r="I6" s="10"/>
      <c r="J6" s="10"/>
    </row>
    <row r="7" spans="1:10" ht="18.75" thickBot="1">
      <c r="A7" s="98"/>
      <c r="B7" s="99" t="s">
        <v>4</v>
      </c>
      <c r="C7" s="100"/>
      <c r="D7" s="165"/>
      <c r="E7" s="166"/>
      <c r="F7" s="166"/>
      <c r="G7" s="3"/>
      <c r="H7" s="9"/>
      <c r="I7" s="10"/>
      <c r="J7" s="10"/>
    </row>
    <row r="8" spans="1:10" ht="15.75" thickTop="1">
      <c r="A8" s="95"/>
      <c r="B8" s="96"/>
      <c r="C8" s="97"/>
      <c r="D8" s="163"/>
      <c r="E8" s="164"/>
      <c r="F8" s="167"/>
      <c r="G8" s="3"/>
      <c r="H8" s="9"/>
      <c r="I8" s="10"/>
      <c r="J8" s="10"/>
    </row>
    <row r="9" spans="1:10" ht="15.75">
      <c r="A9" s="101" t="s">
        <v>5</v>
      </c>
      <c r="B9" s="102" t="s">
        <v>6</v>
      </c>
      <c r="C9" s="103"/>
      <c r="D9" s="168"/>
      <c r="E9" s="169"/>
      <c r="F9" s="170"/>
      <c r="G9" s="3"/>
      <c r="H9" s="9"/>
      <c r="I9" s="10"/>
      <c r="J9" s="10"/>
    </row>
    <row r="10" spans="1:10" ht="15.75">
      <c r="A10" s="101"/>
      <c r="B10" s="102"/>
      <c r="C10" s="103"/>
      <c r="D10" s="168"/>
      <c r="E10" s="169"/>
      <c r="F10" s="170"/>
      <c r="G10" s="3"/>
      <c r="H10" s="9"/>
      <c r="I10" s="10"/>
      <c r="J10" s="10"/>
    </row>
    <row r="11" spans="1:10" ht="15.75">
      <c r="A11" s="101" t="s">
        <v>7</v>
      </c>
      <c r="B11" s="104" t="s">
        <v>8</v>
      </c>
      <c r="C11" s="103"/>
      <c r="D11" s="168"/>
      <c r="E11" s="169"/>
      <c r="F11" s="170"/>
      <c r="G11" s="3"/>
      <c r="H11" s="9"/>
      <c r="I11" s="10"/>
      <c r="J11" s="10"/>
    </row>
    <row r="12" spans="1:10" ht="15.75">
      <c r="A12" s="101"/>
      <c r="B12" s="102"/>
      <c r="C12" s="103"/>
      <c r="D12" s="168"/>
      <c r="E12" s="169"/>
      <c r="F12" s="170"/>
      <c r="G12" s="3"/>
      <c r="H12" s="9"/>
      <c r="I12" s="10"/>
      <c r="J12" s="10"/>
    </row>
    <row r="13" spans="1:10" ht="15.75">
      <c r="A13" s="101" t="s">
        <v>9</v>
      </c>
      <c r="B13" s="102" t="s">
        <v>10</v>
      </c>
      <c r="C13" s="103"/>
      <c r="D13" s="168"/>
      <c r="E13" s="169"/>
      <c r="F13" s="170"/>
      <c r="G13" s="3"/>
      <c r="H13" s="9"/>
      <c r="I13" s="10"/>
      <c r="J13" s="10"/>
    </row>
    <row r="14" spans="1:10" ht="15.75">
      <c r="A14" s="101"/>
      <c r="B14" s="102"/>
      <c r="C14" s="103"/>
      <c r="D14" s="168"/>
      <c r="E14" s="169"/>
      <c r="F14" s="170"/>
      <c r="G14" s="3"/>
      <c r="H14" s="9"/>
      <c r="I14" s="10"/>
      <c r="J14" s="10"/>
    </row>
    <row r="15" spans="1:10" ht="15.75">
      <c r="A15" s="101" t="s">
        <v>63</v>
      </c>
      <c r="B15" s="102" t="s">
        <v>64</v>
      </c>
      <c r="C15" s="103"/>
      <c r="D15" s="168"/>
      <c r="E15" s="169"/>
      <c r="F15" s="170"/>
      <c r="G15" s="3"/>
      <c r="H15" s="9"/>
      <c r="I15" s="10"/>
      <c r="J15" s="10"/>
    </row>
    <row r="16" spans="1:10" ht="15.75">
      <c r="A16" s="101"/>
      <c r="B16" s="102"/>
      <c r="C16" s="103"/>
      <c r="D16" s="168"/>
      <c r="E16" s="169"/>
      <c r="F16" s="170"/>
      <c r="G16" s="3"/>
      <c r="H16" s="9"/>
      <c r="I16" s="10"/>
      <c r="J16" s="10"/>
    </row>
    <row r="17" spans="1:10" ht="15.75">
      <c r="A17" s="101" t="s">
        <v>77</v>
      </c>
      <c r="B17" s="102" t="s">
        <v>137</v>
      </c>
      <c r="C17" s="103"/>
      <c r="D17" s="168"/>
      <c r="E17" s="169"/>
      <c r="F17" s="170"/>
      <c r="G17" s="3"/>
      <c r="H17" s="9"/>
      <c r="I17" s="10"/>
      <c r="J17" s="10"/>
    </row>
    <row r="18" spans="1:10" ht="15.75">
      <c r="A18" s="101"/>
      <c r="B18" s="102"/>
      <c r="C18" s="103"/>
      <c r="D18" s="168"/>
      <c r="E18" s="169"/>
      <c r="F18" s="170"/>
      <c r="G18" s="3"/>
      <c r="H18" s="11"/>
      <c r="I18" s="12"/>
      <c r="J18" s="12"/>
    </row>
    <row r="19" spans="1:10" ht="15.75">
      <c r="A19" s="101" t="s">
        <v>154</v>
      </c>
      <c r="B19" s="102" t="s">
        <v>76</v>
      </c>
      <c r="C19" s="103"/>
      <c r="D19" s="168"/>
      <c r="E19" s="169"/>
      <c r="F19" s="170"/>
      <c r="G19" s="3"/>
      <c r="H19" s="9"/>
      <c r="I19" s="10"/>
      <c r="J19" s="10"/>
    </row>
    <row r="20" spans="1:10" ht="15.75">
      <c r="A20" s="101"/>
      <c r="B20" s="102"/>
      <c r="C20" s="103"/>
      <c r="D20" s="168"/>
      <c r="E20" s="169"/>
      <c r="F20" s="170"/>
      <c r="G20" s="3"/>
      <c r="H20" s="11"/>
      <c r="I20" s="12"/>
      <c r="J20" s="12"/>
    </row>
    <row r="21" spans="1:10" ht="15.75">
      <c r="A21" s="101"/>
      <c r="B21" s="105" t="s">
        <v>24</v>
      </c>
      <c r="C21" s="106"/>
      <c r="D21" s="13"/>
      <c r="E21" s="14"/>
      <c r="F21" s="14"/>
      <c r="G21" s="3"/>
      <c r="H21" s="11"/>
      <c r="I21" s="12"/>
      <c r="J21" s="12"/>
    </row>
    <row r="22" spans="1:10" ht="15.75">
      <c r="A22" s="101"/>
      <c r="B22" s="102"/>
      <c r="C22" s="103"/>
      <c r="D22" s="168"/>
      <c r="E22" s="169"/>
      <c r="F22" s="170"/>
      <c r="G22" s="3"/>
      <c r="H22" s="11"/>
      <c r="I22" s="12"/>
      <c r="J22" s="12"/>
    </row>
    <row r="23" spans="1:10" ht="16.5" thickBot="1">
      <c r="A23" s="107"/>
      <c r="B23" s="108" t="s">
        <v>11</v>
      </c>
      <c r="C23" s="109"/>
      <c r="D23" s="171"/>
      <c r="E23" s="243"/>
      <c r="F23" s="243"/>
      <c r="G23" s="3"/>
      <c r="H23" s="11"/>
      <c r="I23" s="12"/>
      <c r="J23" s="12"/>
    </row>
    <row r="24" spans="1:10" ht="15.75" thickTop="1">
      <c r="A24" s="110"/>
      <c r="B24" s="111"/>
      <c r="C24" s="112"/>
      <c r="D24" s="15"/>
      <c r="E24" s="8"/>
      <c r="F24" s="8"/>
      <c r="G24" s="3"/>
      <c r="H24" s="11"/>
      <c r="I24" s="12"/>
      <c r="J24" s="12"/>
    </row>
    <row r="25" spans="1:10" ht="15.75">
      <c r="A25" s="110"/>
      <c r="B25" s="105" t="s">
        <v>12</v>
      </c>
      <c r="C25" s="106"/>
      <c r="D25" s="13"/>
      <c r="E25" s="14"/>
      <c r="F25" s="14"/>
      <c r="G25" s="3"/>
      <c r="H25" s="11"/>
      <c r="I25" s="12"/>
      <c r="J25" s="12"/>
    </row>
    <row r="26" spans="1:10" ht="15.75">
      <c r="A26" s="110"/>
      <c r="B26" s="105"/>
      <c r="C26" s="106"/>
      <c r="D26" s="13"/>
      <c r="E26" s="14"/>
      <c r="F26" s="14"/>
      <c r="G26" s="3"/>
      <c r="H26" s="11"/>
      <c r="I26" s="12"/>
      <c r="J26" s="12"/>
    </row>
    <row r="27" spans="1:10" s="18" customFormat="1" ht="16.5" thickBot="1">
      <c r="A27" s="113"/>
      <c r="B27" s="114" t="s">
        <v>13</v>
      </c>
      <c r="C27" s="115"/>
      <c r="D27" s="16"/>
      <c r="E27" s="242"/>
      <c r="F27" s="242"/>
      <c r="G27" s="3"/>
      <c r="H27" s="11"/>
      <c r="I27" s="17"/>
      <c r="J27" s="17"/>
    </row>
    <row r="28" spans="1:10" ht="15.75" thickTop="1">
      <c r="A28" s="110"/>
      <c r="B28" s="111"/>
      <c r="C28" s="112"/>
      <c r="D28" s="15"/>
      <c r="E28" s="8"/>
      <c r="F28" s="8"/>
      <c r="G28" s="3"/>
      <c r="H28" s="11"/>
      <c r="I28" s="12"/>
      <c r="J28" s="12"/>
    </row>
    <row r="29" spans="1:10" ht="18.75" thickBot="1">
      <c r="A29" s="116" t="s">
        <v>5</v>
      </c>
      <c r="B29" s="117" t="s">
        <v>6</v>
      </c>
      <c r="C29" s="118"/>
      <c r="D29" s="172"/>
      <c r="E29" s="173"/>
      <c r="F29" s="173"/>
      <c r="G29" s="19"/>
      <c r="H29" s="20"/>
      <c r="I29" s="21"/>
      <c r="J29" s="21"/>
    </row>
    <row r="30" spans="1:10" ht="15.75" thickTop="1">
      <c r="A30" s="119"/>
      <c r="B30" s="120"/>
      <c r="C30" s="121"/>
      <c r="D30" s="174"/>
      <c r="E30" s="175"/>
      <c r="F30" s="175"/>
      <c r="G30" s="3"/>
      <c r="H30" s="11"/>
      <c r="I30" s="12"/>
      <c r="J30" s="12"/>
    </row>
    <row r="31" spans="1:10" ht="39">
      <c r="A31" s="119" t="s">
        <v>25</v>
      </c>
      <c r="B31" s="122" t="s">
        <v>27</v>
      </c>
      <c r="C31" s="121" t="s">
        <v>15</v>
      </c>
      <c r="D31" s="174">
        <v>1013.01</v>
      </c>
      <c r="E31" s="175"/>
      <c r="F31" s="175"/>
      <c r="G31" s="3"/>
      <c r="H31" s="11"/>
      <c r="I31" s="11"/>
      <c r="J31" s="22"/>
    </row>
    <row r="32" spans="1:10" ht="15">
      <c r="A32" s="119"/>
      <c r="B32" s="120"/>
      <c r="C32" s="121"/>
      <c r="D32" s="174"/>
      <c r="E32" s="175"/>
      <c r="F32" s="175"/>
      <c r="G32" s="3"/>
      <c r="H32" s="11"/>
      <c r="I32" s="12"/>
      <c r="J32" s="12"/>
    </row>
    <row r="33" spans="1:10" ht="39">
      <c r="A33" s="119" t="s">
        <v>26</v>
      </c>
      <c r="B33" s="123" t="s">
        <v>28</v>
      </c>
      <c r="C33" s="124" t="s">
        <v>70</v>
      </c>
      <c r="D33" s="174">
        <v>38</v>
      </c>
      <c r="E33" s="175"/>
      <c r="F33" s="175"/>
      <c r="G33" s="3"/>
      <c r="H33" s="11"/>
      <c r="I33" s="11"/>
      <c r="J33" s="22"/>
    </row>
    <row r="34" spans="1:10" ht="15">
      <c r="A34" s="119"/>
      <c r="B34" s="120"/>
      <c r="C34" s="124"/>
      <c r="D34" s="174"/>
      <c r="E34" s="175"/>
      <c r="F34" s="175"/>
      <c r="G34" s="3"/>
      <c r="H34" s="11"/>
      <c r="I34" s="12"/>
      <c r="J34" s="12"/>
    </row>
    <row r="35" spans="1:10" ht="26.25">
      <c r="A35" s="119" t="s">
        <v>36</v>
      </c>
      <c r="B35" s="125" t="s">
        <v>30</v>
      </c>
      <c r="C35" s="121" t="s">
        <v>31</v>
      </c>
      <c r="D35" s="174">
        <v>5</v>
      </c>
      <c r="E35" s="175"/>
      <c r="F35" s="175"/>
      <c r="G35" s="25"/>
      <c r="H35" s="12"/>
      <c r="I35" s="12"/>
      <c r="J35" s="12"/>
    </row>
    <row r="36" spans="1:10" ht="15">
      <c r="A36" s="119"/>
      <c r="B36" s="120"/>
      <c r="C36" s="121"/>
      <c r="D36" s="174"/>
      <c r="E36" s="175"/>
      <c r="F36" s="175"/>
      <c r="G36" s="25"/>
      <c r="H36" s="12"/>
      <c r="I36" s="12"/>
      <c r="J36" s="12"/>
    </row>
    <row r="37" spans="1:10" ht="90">
      <c r="A37" s="119" t="s">
        <v>37</v>
      </c>
      <c r="B37" s="126" t="s">
        <v>29</v>
      </c>
      <c r="C37" s="121" t="s">
        <v>31</v>
      </c>
      <c r="D37" s="174">
        <v>1</v>
      </c>
      <c r="E37" s="175"/>
      <c r="F37" s="175"/>
      <c r="G37" s="3"/>
      <c r="H37" s="11"/>
      <c r="I37" s="12"/>
      <c r="J37" s="12"/>
    </row>
    <row r="38" spans="1:10" ht="15">
      <c r="A38" s="119"/>
      <c r="B38" s="127"/>
      <c r="C38" s="97"/>
      <c r="D38" s="4"/>
      <c r="E38" s="23"/>
      <c r="F38" s="24"/>
      <c r="G38" s="3"/>
      <c r="H38" s="11"/>
      <c r="I38" s="12"/>
      <c r="J38" s="12"/>
    </row>
    <row r="39" spans="1:10" ht="39">
      <c r="A39" s="119" t="s">
        <v>38</v>
      </c>
      <c r="B39" s="125" t="s">
        <v>34</v>
      </c>
      <c r="C39" s="121" t="s">
        <v>31</v>
      </c>
      <c r="D39" s="174">
        <v>1</v>
      </c>
      <c r="E39" s="175"/>
      <c r="F39" s="175"/>
      <c r="G39" s="25"/>
      <c r="H39" s="12"/>
      <c r="I39" s="12"/>
      <c r="J39" s="12"/>
    </row>
    <row r="40" spans="1:10" ht="15">
      <c r="A40" s="119"/>
      <c r="B40" s="120"/>
      <c r="C40" s="121"/>
      <c r="D40" s="174"/>
      <c r="E40" s="175"/>
      <c r="F40" s="175"/>
      <c r="G40" s="25"/>
      <c r="H40" s="12"/>
      <c r="I40" s="12"/>
      <c r="J40" s="12"/>
    </row>
    <row r="41" spans="1:10" ht="64.5">
      <c r="A41" s="119" t="s">
        <v>39</v>
      </c>
      <c r="B41" s="126" t="s">
        <v>127</v>
      </c>
      <c r="C41" s="121" t="s">
        <v>31</v>
      </c>
      <c r="D41" s="174">
        <v>1</v>
      </c>
      <c r="E41" s="175"/>
      <c r="F41" s="175"/>
      <c r="G41" s="25"/>
      <c r="H41" s="12"/>
      <c r="I41" s="12"/>
      <c r="J41" s="12"/>
    </row>
    <row r="42" spans="1:10" ht="15">
      <c r="A42" s="119"/>
      <c r="B42" s="120"/>
      <c r="C42" s="121"/>
      <c r="D42" s="174"/>
      <c r="E42" s="175"/>
      <c r="F42" s="175"/>
      <c r="G42" s="25"/>
      <c r="H42" s="12"/>
      <c r="I42" s="12"/>
      <c r="J42" s="12"/>
    </row>
    <row r="43" spans="1:10" ht="51.75">
      <c r="A43" s="119" t="s">
        <v>40</v>
      </c>
      <c r="B43" s="128" t="s">
        <v>120</v>
      </c>
      <c r="C43" s="121" t="s">
        <v>31</v>
      </c>
      <c r="D43" s="174">
        <v>1</v>
      </c>
      <c r="E43" s="175"/>
      <c r="F43" s="175"/>
      <c r="G43" s="25"/>
      <c r="H43" s="12"/>
      <c r="I43" s="12"/>
      <c r="J43" s="12"/>
    </row>
    <row r="44" spans="1:10" ht="15">
      <c r="A44" s="119"/>
      <c r="B44" s="120"/>
      <c r="C44" s="121"/>
      <c r="D44" s="174"/>
      <c r="E44" s="175"/>
      <c r="F44" s="175"/>
      <c r="G44" s="25"/>
      <c r="H44" s="12"/>
      <c r="I44" s="12"/>
      <c r="J44" s="12"/>
    </row>
    <row r="45" spans="1:10" ht="51">
      <c r="A45" s="119" t="s">
        <v>41</v>
      </c>
      <c r="B45" s="129" t="s">
        <v>128</v>
      </c>
      <c r="C45" s="121" t="s">
        <v>31</v>
      </c>
      <c r="D45" s="174">
        <v>1</v>
      </c>
      <c r="E45" s="175"/>
      <c r="F45" s="175"/>
      <c r="G45" s="25"/>
      <c r="H45" s="12"/>
      <c r="I45" s="12"/>
      <c r="J45" s="12"/>
    </row>
    <row r="46" spans="1:10" ht="15">
      <c r="A46" s="119"/>
      <c r="B46" s="120"/>
      <c r="C46" s="121"/>
      <c r="D46" s="174"/>
      <c r="E46" s="175"/>
      <c r="F46" s="175"/>
      <c r="G46" s="25"/>
      <c r="H46" s="12"/>
      <c r="I46" s="12"/>
      <c r="J46" s="12"/>
    </row>
    <row r="47" spans="1:10" ht="51.75">
      <c r="A47" s="119" t="s">
        <v>42</v>
      </c>
      <c r="B47" s="125" t="s">
        <v>121</v>
      </c>
      <c r="C47" s="121" t="s">
        <v>31</v>
      </c>
      <c r="D47" s="174">
        <v>1</v>
      </c>
      <c r="E47" s="175"/>
      <c r="F47" s="175"/>
      <c r="G47" s="25"/>
      <c r="H47" s="12"/>
      <c r="I47" s="12"/>
      <c r="J47" s="12"/>
    </row>
    <row r="48" spans="1:10" ht="15">
      <c r="A48" s="119"/>
      <c r="B48" s="120"/>
      <c r="C48" s="121"/>
      <c r="D48" s="174"/>
      <c r="E48" s="175"/>
      <c r="F48" s="175"/>
      <c r="G48" s="25"/>
      <c r="H48" s="12"/>
      <c r="I48" s="12"/>
      <c r="J48" s="12"/>
    </row>
    <row r="49" spans="1:10" ht="51.75">
      <c r="A49" s="119" t="s">
        <v>43</v>
      </c>
      <c r="B49" s="125" t="s">
        <v>122</v>
      </c>
      <c r="C49" s="121" t="s">
        <v>31</v>
      </c>
      <c r="D49" s="174">
        <v>1</v>
      </c>
      <c r="E49" s="175"/>
      <c r="F49" s="175"/>
      <c r="G49" s="25"/>
      <c r="H49" s="12"/>
      <c r="I49" s="12"/>
      <c r="J49" s="12"/>
    </row>
    <row r="50" spans="1:10" ht="15">
      <c r="A50" s="119"/>
      <c r="B50" s="120"/>
      <c r="C50" s="121"/>
      <c r="D50" s="174"/>
      <c r="E50" s="175"/>
      <c r="F50" s="175"/>
      <c r="G50" s="25"/>
      <c r="H50" s="12"/>
      <c r="I50" s="12"/>
      <c r="J50" s="12"/>
    </row>
    <row r="51" spans="1:10" ht="51.75">
      <c r="A51" s="119" t="s">
        <v>44</v>
      </c>
      <c r="B51" s="125" t="s">
        <v>46</v>
      </c>
      <c r="C51" s="97" t="s">
        <v>31</v>
      </c>
      <c r="D51" s="4">
        <v>1</v>
      </c>
      <c r="E51" s="23"/>
      <c r="F51" s="24"/>
      <c r="G51" s="3"/>
      <c r="H51" s="11"/>
      <c r="I51" s="12"/>
      <c r="J51" s="12"/>
    </row>
    <row r="52" spans="1:10" ht="15">
      <c r="A52" s="119"/>
      <c r="B52" s="127"/>
      <c r="C52" s="97"/>
      <c r="D52" s="4"/>
      <c r="E52" s="23"/>
      <c r="F52" s="24"/>
      <c r="G52" s="3"/>
      <c r="H52" s="11"/>
      <c r="I52" s="12"/>
      <c r="J52" s="12"/>
    </row>
    <row r="53" spans="1:10" ht="25.5">
      <c r="A53" s="119" t="s">
        <v>45</v>
      </c>
      <c r="B53" s="120" t="s">
        <v>16</v>
      </c>
      <c r="C53" s="121" t="s">
        <v>70</v>
      </c>
      <c r="D53" s="174">
        <v>1</v>
      </c>
      <c r="E53" s="175"/>
      <c r="F53" s="175"/>
      <c r="G53" s="26"/>
      <c r="H53" s="12"/>
      <c r="I53" s="12"/>
      <c r="J53" s="12"/>
    </row>
    <row r="54" spans="1:10" ht="15">
      <c r="A54" s="119"/>
      <c r="B54" s="120"/>
      <c r="C54" s="121"/>
      <c r="D54" s="174"/>
      <c r="E54" s="175"/>
      <c r="F54" s="175"/>
      <c r="G54" s="25"/>
      <c r="H54" s="12"/>
      <c r="I54" s="12"/>
      <c r="J54" s="12"/>
    </row>
    <row r="55" spans="1:10" s="18" customFormat="1" ht="16.5" thickBot="1">
      <c r="A55" s="130"/>
      <c r="B55" s="131" t="s">
        <v>18</v>
      </c>
      <c r="C55" s="132"/>
      <c r="D55" s="177"/>
      <c r="E55" s="178"/>
      <c r="F55" s="179"/>
      <c r="G55" s="3"/>
      <c r="H55" s="11"/>
      <c r="I55" s="17"/>
      <c r="J55" s="17"/>
    </row>
    <row r="56" spans="1:10" ht="15">
      <c r="A56" s="119"/>
      <c r="B56" s="120"/>
      <c r="C56" s="124"/>
      <c r="D56" s="174"/>
      <c r="E56" s="175"/>
      <c r="F56" s="175"/>
      <c r="G56" s="3"/>
      <c r="H56" s="11"/>
      <c r="I56" s="12"/>
      <c r="J56" s="12"/>
    </row>
    <row r="57" spans="1:10" ht="18.75" thickBot="1">
      <c r="A57" s="116" t="s">
        <v>7</v>
      </c>
      <c r="B57" s="117" t="s">
        <v>8</v>
      </c>
      <c r="C57" s="118"/>
      <c r="D57" s="172"/>
      <c r="E57" s="173"/>
      <c r="F57" s="173"/>
      <c r="G57" s="3"/>
      <c r="H57" s="11"/>
      <c r="I57" s="12"/>
      <c r="J57" s="12"/>
    </row>
    <row r="58" spans="1:10" ht="15.75" thickTop="1">
      <c r="A58" s="119"/>
      <c r="B58" s="120"/>
      <c r="C58" s="121"/>
      <c r="D58" s="174"/>
      <c r="E58" s="175"/>
      <c r="F58" s="175"/>
      <c r="G58" s="3"/>
      <c r="H58" s="11"/>
      <c r="I58" s="12"/>
      <c r="J58" s="12"/>
    </row>
    <row r="59" spans="1:10" ht="51.75">
      <c r="A59" s="133" t="s">
        <v>52</v>
      </c>
      <c r="B59" s="122" t="s">
        <v>47</v>
      </c>
      <c r="C59" s="121" t="s">
        <v>19</v>
      </c>
      <c r="D59" s="174">
        <v>207.4208</v>
      </c>
      <c r="E59" s="175"/>
      <c r="F59" s="175"/>
      <c r="G59" s="3"/>
      <c r="H59" s="11"/>
      <c r="I59" s="11"/>
      <c r="J59" s="22"/>
    </row>
    <row r="60" spans="1:10" ht="15">
      <c r="A60" s="119"/>
      <c r="B60" s="120"/>
      <c r="C60" s="121"/>
      <c r="D60" s="174"/>
      <c r="E60" s="175"/>
      <c r="F60" s="175"/>
      <c r="G60" s="3"/>
      <c r="H60" s="11"/>
      <c r="I60" s="12"/>
      <c r="J60" s="12"/>
    </row>
    <row r="61" spans="1:10" s="81" customFormat="1" ht="39">
      <c r="A61" s="133" t="s">
        <v>53</v>
      </c>
      <c r="B61" s="134" t="s">
        <v>218</v>
      </c>
      <c r="C61" s="121" t="s">
        <v>19</v>
      </c>
      <c r="D61" s="174">
        <f>D100</f>
        <v>1182.367</v>
      </c>
      <c r="E61" s="175"/>
      <c r="F61" s="175"/>
      <c r="G61" s="82"/>
      <c r="H61" s="83"/>
      <c r="I61" s="80"/>
      <c r="J61" s="80"/>
    </row>
    <row r="62" spans="1:10" s="81" customFormat="1" ht="15">
      <c r="A62" s="119"/>
      <c r="B62" s="120"/>
      <c r="C62" s="121"/>
      <c r="D62" s="174"/>
      <c r="E62" s="175"/>
      <c r="F62" s="175"/>
      <c r="G62" s="82"/>
      <c r="H62" s="83"/>
      <c r="I62" s="80"/>
      <c r="J62" s="80"/>
    </row>
    <row r="63" spans="1:10" ht="102.75">
      <c r="A63" s="133" t="s">
        <v>54</v>
      </c>
      <c r="B63" s="122" t="s">
        <v>130</v>
      </c>
      <c r="C63" s="135" t="s">
        <v>19</v>
      </c>
      <c r="D63" s="36">
        <v>5984.3738</v>
      </c>
      <c r="E63" s="37"/>
      <c r="F63" s="38"/>
      <c r="G63" s="3"/>
      <c r="H63" s="11"/>
      <c r="I63" s="11"/>
      <c r="J63" s="22"/>
    </row>
    <row r="64" spans="1:10" ht="15">
      <c r="A64" s="136"/>
      <c r="B64" s="137" t="s">
        <v>116</v>
      </c>
      <c r="C64" s="138" t="s">
        <v>19</v>
      </c>
      <c r="D64" s="40">
        <f>D63*0.6</f>
        <v>3590.62428</v>
      </c>
      <c r="E64" s="39"/>
      <c r="F64" s="40"/>
      <c r="G64" s="3"/>
      <c r="H64" s="11"/>
      <c r="I64" s="11"/>
      <c r="J64" s="22"/>
    </row>
    <row r="65" spans="1:10" ht="15">
      <c r="A65" s="136"/>
      <c r="B65" s="139" t="s">
        <v>117</v>
      </c>
      <c r="C65" s="138" t="s">
        <v>19</v>
      </c>
      <c r="D65" s="40">
        <f>D63*0.4</f>
        <v>2393.7495200000003</v>
      </c>
      <c r="E65" s="39"/>
      <c r="F65" s="40"/>
      <c r="G65" s="3"/>
      <c r="H65" s="11"/>
      <c r="I65" s="11"/>
      <c r="J65" s="22"/>
    </row>
    <row r="66" spans="1:10" ht="15">
      <c r="A66" s="119"/>
      <c r="B66" s="120"/>
      <c r="C66" s="121"/>
      <c r="D66" s="174"/>
      <c r="E66" s="175"/>
      <c r="F66" s="175"/>
      <c r="G66" s="3"/>
      <c r="H66" s="11"/>
      <c r="I66" s="12"/>
      <c r="J66" s="12"/>
    </row>
    <row r="67" spans="1:10" ht="51.75">
      <c r="A67" s="133" t="s">
        <v>55</v>
      </c>
      <c r="B67" s="122" t="s">
        <v>131</v>
      </c>
      <c r="C67" s="135" t="s">
        <v>19</v>
      </c>
      <c r="D67" s="41">
        <v>4071.079</v>
      </c>
      <c r="E67" s="175"/>
      <c r="F67" s="175"/>
      <c r="G67" s="3"/>
      <c r="H67" s="11"/>
      <c r="I67" s="11"/>
      <c r="J67" s="22"/>
    </row>
    <row r="68" spans="1:10" ht="15">
      <c r="A68" s="133"/>
      <c r="B68" s="137" t="s">
        <v>211</v>
      </c>
      <c r="C68" s="138" t="s">
        <v>19</v>
      </c>
      <c r="D68" s="40">
        <f>D67*0.1</f>
        <v>407.10790000000003</v>
      </c>
      <c r="E68" s="39"/>
      <c r="F68" s="40"/>
      <c r="G68" s="3"/>
      <c r="H68" s="11"/>
      <c r="I68" s="11"/>
      <c r="J68" s="22"/>
    </row>
    <row r="69" spans="1:10" ht="15">
      <c r="A69" s="136"/>
      <c r="B69" s="137" t="s">
        <v>212</v>
      </c>
      <c r="C69" s="138" t="s">
        <v>19</v>
      </c>
      <c r="D69" s="40">
        <f>D67*0.4</f>
        <v>1628.4316000000001</v>
      </c>
      <c r="E69" s="39"/>
      <c r="F69" s="40"/>
      <c r="G69" s="3"/>
      <c r="H69" s="11"/>
      <c r="I69" s="11"/>
      <c r="J69" s="22"/>
    </row>
    <row r="70" spans="1:10" ht="15">
      <c r="A70" s="136"/>
      <c r="B70" s="139" t="s">
        <v>48</v>
      </c>
      <c r="C70" s="138" t="s">
        <v>19</v>
      </c>
      <c r="D70" s="40">
        <f>D67*0.6</f>
        <v>2442.6474</v>
      </c>
      <c r="E70" s="39"/>
      <c r="F70" s="40"/>
      <c r="G70" s="3"/>
      <c r="H70" s="11"/>
      <c r="I70" s="11"/>
      <c r="J70" s="22"/>
    </row>
    <row r="71" spans="1:10" ht="15">
      <c r="A71" s="119"/>
      <c r="B71" s="120"/>
      <c r="C71" s="121"/>
      <c r="D71" s="174"/>
      <c r="E71" s="175"/>
      <c r="F71" s="175"/>
      <c r="G71" s="3"/>
      <c r="H71" s="11"/>
      <c r="I71" s="12"/>
      <c r="J71" s="12"/>
    </row>
    <row r="72" spans="1:10" ht="51.75">
      <c r="A72" s="133" t="s">
        <v>56</v>
      </c>
      <c r="B72" s="122" t="s">
        <v>198</v>
      </c>
      <c r="C72" s="135" t="s">
        <v>19</v>
      </c>
      <c r="D72" s="41">
        <v>924.7167</v>
      </c>
      <c r="E72" s="175"/>
      <c r="F72" s="175"/>
      <c r="G72" s="3"/>
      <c r="H72" s="11"/>
      <c r="I72" s="11"/>
      <c r="J72" s="22"/>
    </row>
    <row r="73" spans="1:10" ht="15">
      <c r="A73" s="136"/>
      <c r="B73" s="137" t="s">
        <v>212</v>
      </c>
      <c r="C73" s="138" t="s">
        <v>19</v>
      </c>
      <c r="D73" s="40">
        <f>D72*0.3</f>
        <v>277.41501</v>
      </c>
      <c r="E73" s="39"/>
      <c r="F73" s="40"/>
      <c r="G73" s="3"/>
      <c r="H73" s="11"/>
      <c r="I73" s="11"/>
      <c r="J73" s="22"/>
    </row>
    <row r="74" spans="1:10" ht="15">
      <c r="A74" s="136"/>
      <c r="B74" s="139" t="s">
        <v>213</v>
      </c>
      <c r="C74" s="138" t="s">
        <v>19</v>
      </c>
      <c r="D74" s="40">
        <f>D72*0.7</f>
        <v>647.3016899999999</v>
      </c>
      <c r="E74" s="39"/>
      <c r="F74" s="40"/>
      <c r="G74" s="3"/>
      <c r="H74" s="11"/>
      <c r="I74" s="11"/>
      <c r="J74" s="22"/>
    </row>
    <row r="75" spans="1:10" ht="15">
      <c r="A75" s="119"/>
      <c r="B75" s="120"/>
      <c r="C75" s="121"/>
      <c r="D75" s="174"/>
      <c r="E75" s="175"/>
      <c r="F75" s="175"/>
      <c r="G75" s="3"/>
      <c r="H75" s="11"/>
      <c r="I75" s="12"/>
      <c r="J75" s="12"/>
    </row>
    <row r="76" spans="1:10" ht="26.25">
      <c r="A76" s="133" t="s">
        <v>57</v>
      </c>
      <c r="B76" s="122" t="s">
        <v>49</v>
      </c>
      <c r="C76" s="121" t="s">
        <v>14</v>
      </c>
      <c r="D76" s="174">
        <f>D31*1.1</f>
        <v>1114.3110000000001</v>
      </c>
      <c r="E76" s="175"/>
      <c r="F76" s="175"/>
      <c r="G76" s="3"/>
      <c r="H76" s="11"/>
      <c r="I76" s="11"/>
      <c r="J76" s="22"/>
    </row>
    <row r="77" spans="1:10" ht="15">
      <c r="A77" s="119"/>
      <c r="B77" s="120"/>
      <c r="C77" s="121"/>
      <c r="D77" s="174"/>
      <c r="E77" s="175"/>
      <c r="F77" s="175"/>
      <c r="G77" s="3"/>
      <c r="H77" s="11"/>
      <c r="I77" s="12"/>
      <c r="J77" s="12"/>
    </row>
    <row r="78" spans="1:10" ht="25.5">
      <c r="A78" s="133" t="s">
        <v>58</v>
      </c>
      <c r="B78" s="140" t="s">
        <v>65</v>
      </c>
      <c r="C78" s="121" t="s">
        <v>23</v>
      </c>
      <c r="D78" s="174">
        <v>120</v>
      </c>
      <c r="E78" s="175"/>
      <c r="F78" s="175"/>
      <c r="G78" s="3"/>
      <c r="H78" s="11"/>
      <c r="I78" s="11"/>
      <c r="J78" s="22"/>
    </row>
    <row r="79" spans="1:10" ht="15">
      <c r="A79" s="119"/>
      <c r="B79" s="120"/>
      <c r="C79" s="121"/>
      <c r="D79" s="174"/>
      <c r="E79" s="175"/>
      <c r="F79" s="175"/>
      <c r="G79" s="3"/>
      <c r="H79" s="11"/>
      <c r="I79" s="12"/>
      <c r="J79" s="12"/>
    </row>
    <row r="80" spans="1:10" ht="51.75">
      <c r="A80" s="133" t="s">
        <v>59</v>
      </c>
      <c r="B80" s="122" t="s">
        <v>88</v>
      </c>
      <c r="C80" s="121" t="s">
        <v>19</v>
      </c>
      <c r="D80" s="174">
        <v>324.35</v>
      </c>
      <c r="E80" s="175"/>
      <c r="F80" s="175"/>
      <c r="G80" s="3"/>
      <c r="H80" s="11"/>
      <c r="I80" s="11"/>
      <c r="J80" s="22"/>
    </row>
    <row r="81" spans="1:10" ht="15">
      <c r="A81" s="119"/>
      <c r="B81" s="120"/>
      <c r="C81" s="121"/>
      <c r="D81" s="174"/>
      <c r="E81" s="175"/>
      <c r="F81" s="175"/>
      <c r="G81" s="25"/>
      <c r="H81" s="12"/>
      <c r="I81" s="12"/>
      <c r="J81" s="12"/>
    </row>
    <row r="82" spans="1:10" ht="77.25">
      <c r="A82" s="133" t="s">
        <v>60</v>
      </c>
      <c r="B82" s="122" t="s">
        <v>50</v>
      </c>
      <c r="C82" s="121" t="s">
        <v>19</v>
      </c>
      <c r="D82" s="174">
        <v>956.9494</v>
      </c>
      <c r="E82" s="175"/>
      <c r="F82" s="175"/>
      <c r="G82" s="25"/>
      <c r="H82" s="12"/>
      <c r="I82" s="12"/>
      <c r="J82" s="12"/>
    </row>
    <row r="83" spans="1:10" ht="15">
      <c r="A83" s="119"/>
      <c r="B83" s="127"/>
      <c r="C83" s="97"/>
      <c r="D83" s="4"/>
      <c r="E83" s="23"/>
      <c r="F83" s="24"/>
      <c r="G83" s="25"/>
      <c r="H83" s="12"/>
      <c r="I83" s="12"/>
      <c r="J83" s="12"/>
    </row>
    <row r="84" spans="1:10" ht="114.75">
      <c r="A84" s="133" t="s">
        <v>61</v>
      </c>
      <c r="B84" s="140" t="s">
        <v>132</v>
      </c>
      <c r="C84" s="121" t="s">
        <v>19</v>
      </c>
      <c r="D84" s="174">
        <v>9625.019</v>
      </c>
      <c r="E84" s="175"/>
      <c r="F84" s="175"/>
      <c r="G84" s="3"/>
      <c r="H84" s="11"/>
      <c r="I84" s="22"/>
      <c r="J84" s="12"/>
    </row>
    <row r="85" spans="1:10" ht="15">
      <c r="A85" s="119"/>
      <c r="B85" s="120"/>
      <c r="C85" s="121"/>
      <c r="D85" s="174"/>
      <c r="E85" s="175"/>
      <c r="F85" s="175"/>
      <c r="G85" s="3"/>
      <c r="H85" s="11"/>
      <c r="I85" s="12"/>
      <c r="J85" s="12"/>
    </row>
    <row r="86" spans="1:10" ht="51.75">
      <c r="A86" s="133" t="s">
        <v>62</v>
      </c>
      <c r="B86" s="134" t="s">
        <v>133</v>
      </c>
      <c r="C86" s="121" t="s">
        <v>19</v>
      </c>
      <c r="D86" s="174">
        <f>D59</f>
        <v>207.4208</v>
      </c>
      <c r="E86" s="175"/>
      <c r="F86" s="175"/>
      <c r="G86" s="3"/>
      <c r="H86" s="11"/>
      <c r="I86" s="27"/>
      <c r="J86" s="22"/>
    </row>
    <row r="87" spans="1:10" ht="15">
      <c r="A87" s="119"/>
      <c r="B87" s="120"/>
      <c r="C87" s="121"/>
      <c r="D87" s="174"/>
      <c r="E87" s="175"/>
      <c r="F87" s="175"/>
      <c r="G87" s="3"/>
      <c r="H87" s="11"/>
      <c r="I87" s="12"/>
      <c r="J87" s="12"/>
    </row>
    <row r="88" spans="1:10" ht="39">
      <c r="A88" s="133" t="s">
        <v>66</v>
      </c>
      <c r="B88" s="122" t="s">
        <v>51</v>
      </c>
      <c r="C88" s="121" t="s">
        <v>19</v>
      </c>
      <c r="D88" s="174">
        <v>1352.868</v>
      </c>
      <c r="E88" s="175"/>
      <c r="F88" s="175"/>
      <c r="G88" s="3"/>
      <c r="H88" s="11"/>
      <c r="I88" s="27"/>
      <c r="J88" s="22"/>
    </row>
    <row r="89" spans="1:10" ht="15">
      <c r="A89" s="119"/>
      <c r="B89" s="120"/>
      <c r="C89" s="121"/>
      <c r="D89" s="174"/>
      <c r="E89" s="175"/>
      <c r="F89" s="175"/>
      <c r="G89" s="3"/>
      <c r="H89" s="11"/>
      <c r="I89" s="12"/>
      <c r="J89" s="12"/>
    </row>
    <row r="90" spans="1:10" s="18" customFormat="1" ht="16.5" thickBot="1">
      <c r="A90" s="130"/>
      <c r="B90" s="131" t="s">
        <v>20</v>
      </c>
      <c r="C90" s="132"/>
      <c r="D90" s="177"/>
      <c r="E90" s="178"/>
      <c r="F90" s="179"/>
      <c r="G90" s="3"/>
      <c r="H90" s="11"/>
      <c r="I90" s="17"/>
      <c r="J90" s="17"/>
    </row>
    <row r="91" spans="1:10" ht="15">
      <c r="A91" s="141"/>
      <c r="B91" s="142"/>
      <c r="C91" s="143"/>
      <c r="D91" s="28"/>
      <c r="E91" s="8"/>
      <c r="F91" s="8"/>
      <c r="G91" s="3"/>
      <c r="H91" s="11"/>
      <c r="I91" s="12"/>
      <c r="J91" s="12"/>
    </row>
    <row r="92" spans="1:10" ht="18.75" thickBot="1">
      <c r="A92" s="116" t="s">
        <v>9</v>
      </c>
      <c r="B92" s="144" t="s">
        <v>21</v>
      </c>
      <c r="C92" s="118"/>
      <c r="D92" s="172"/>
      <c r="E92" s="173"/>
      <c r="F92" s="173"/>
      <c r="G92" s="3"/>
      <c r="H92" s="11"/>
      <c r="I92" s="12"/>
      <c r="J92" s="12"/>
    </row>
    <row r="93" spans="1:10" ht="15.75" thickTop="1">
      <c r="A93" s="119"/>
      <c r="B93" s="120"/>
      <c r="C93" s="121"/>
      <c r="D93" s="174"/>
      <c r="E93" s="175"/>
      <c r="F93" s="175"/>
      <c r="G93" s="3"/>
      <c r="H93" s="11"/>
      <c r="I93" s="12"/>
      <c r="J93" s="12"/>
    </row>
    <row r="94" spans="1:10" ht="26.25">
      <c r="A94" s="133" t="s">
        <v>93</v>
      </c>
      <c r="B94" s="122" t="s">
        <v>200</v>
      </c>
      <c r="C94" s="121" t="s">
        <v>15</v>
      </c>
      <c r="D94" s="174">
        <v>1029.92</v>
      </c>
      <c r="E94" s="175"/>
      <c r="F94" s="175"/>
      <c r="G94" s="3"/>
      <c r="H94" s="11"/>
      <c r="I94" s="11"/>
      <c r="J94" s="22"/>
    </row>
    <row r="95" spans="1:10" ht="15">
      <c r="A95" s="119"/>
      <c r="B95" s="120"/>
      <c r="C95" s="121"/>
      <c r="D95" s="174"/>
      <c r="E95" s="175"/>
      <c r="F95" s="175"/>
      <c r="G95" s="3"/>
      <c r="H95" s="11"/>
      <c r="I95" s="12"/>
      <c r="J95" s="12"/>
    </row>
    <row r="96" spans="1:10" ht="51.75">
      <c r="A96" s="145" t="s">
        <v>94</v>
      </c>
      <c r="B96" s="122" t="s">
        <v>199</v>
      </c>
      <c r="C96" s="121" t="s">
        <v>14</v>
      </c>
      <c r="D96" s="174">
        <v>2958</v>
      </c>
      <c r="E96" s="175"/>
      <c r="F96" s="175"/>
      <c r="G96" s="3"/>
      <c r="H96" s="11"/>
      <c r="I96" s="11"/>
      <c r="J96" s="22"/>
    </row>
    <row r="97" spans="1:10" ht="15">
      <c r="A97" s="119"/>
      <c r="B97" s="120"/>
      <c r="C97" s="121"/>
      <c r="D97" s="174"/>
      <c r="E97" s="175"/>
      <c r="F97" s="175"/>
      <c r="G97" s="3"/>
      <c r="H97" s="11"/>
      <c r="I97" s="12"/>
      <c r="J97" s="12"/>
    </row>
    <row r="98" spans="1:10" ht="77.25">
      <c r="A98" s="145" t="s">
        <v>95</v>
      </c>
      <c r="B98" s="122" t="s">
        <v>201</v>
      </c>
      <c r="C98" s="121" t="s">
        <v>14</v>
      </c>
      <c r="D98" s="174">
        <v>1360.79</v>
      </c>
      <c r="E98" s="175"/>
      <c r="F98" s="175"/>
      <c r="G98" s="3"/>
      <c r="H98" s="11"/>
      <c r="I98" s="12"/>
      <c r="J98" s="12"/>
    </row>
    <row r="99" spans="1:10" ht="15">
      <c r="A99" s="119"/>
      <c r="B99" s="120"/>
      <c r="C99" s="121"/>
      <c r="D99" s="174"/>
      <c r="E99" s="175"/>
      <c r="F99" s="175"/>
      <c r="G99" s="3"/>
      <c r="H99" s="11"/>
      <c r="I99" s="12"/>
      <c r="J99" s="12"/>
    </row>
    <row r="100" spans="1:10" ht="64.5">
      <c r="A100" s="145" t="s">
        <v>96</v>
      </c>
      <c r="B100" s="122" t="s">
        <v>217</v>
      </c>
      <c r="C100" s="121" t="s">
        <v>19</v>
      </c>
      <c r="D100" s="174">
        <v>1182.367</v>
      </c>
      <c r="E100" s="175"/>
      <c r="F100" s="175"/>
      <c r="G100" s="25"/>
      <c r="H100" s="12"/>
      <c r="I100" s="12"/>
      <c r="J100" s="12"/>
    </row>
    <row r="101" spans="1:10" ht="15">
      <c r="A101" s="119"/>
      <c r="B101" s="120"/>
      <c r="C101" s="121"/>
      <c r="D101" s="174"/>
      <c r="E101" s="175"/>
      <c r="F101" s="175"/>
      <c r="G101" s="25"/>
      <c r="H101" s="12"/>
      <c r="I101" s="12"/>
      <c r="J101" s="12"/>
    </row>
    <row r="102" spans="1:10" ht="51.75">
      <c r="A102" s="145" t="s">
        <v>204</v>
      </c>
      <c r="B102" s="122" t="s">
        <v>202</v>
      </c>
      <c r="C102" s="121" t="s">
        <v>19</v>
      </c>
      <c r="D102" s="174">
        <v>414.1214</v>
      </c>
      <c r="E102" s="175"/>
      <c r="F102" s="175"/>
      <c r="G102" s="25"/>
      <c r="H102" s="12"/>
      <c r="I102" s="12"/>
      <c r="J102" s="12"/>
    </row>
    <row r="103" spans="1:10" ht="15">
      <c r="A103" s="119"/>
      <c r="B103" s="120"/>
      <c r="C103" s="121"/>
      <c r="D103" s="174"/>
      <c r="E103" s="175"/>
      <c r="F103" s="175"/>
      <c r="G103" s="25"/>
      <c r="H103" s="12"/>
      <c r="I103" s="12"/>
      <c r="J103" s="12"/>
    </row>
    <row r="104" spans="1:10" ht="39">
      <c r="A104" s="145" t="s">
        <v>205</v>
      </c>
      <c r="B104" s="122" t="s">
        <v>203</v>
      </c>
      <c r="C104" s="121" t="s">
        <v>19</v>
      </c>
      <c r="D104" s="174">
        <f>D102</f>
        <v>414.1214</v>
      </c>
      <c r="E104" s="175"/>
      <c r="F104" s="175"/>
      <c r="G104" s="25"/>
      <c r="H104" s="12"/>
      <c r="I104" s="12"/>
      <c r="J104" s="12"/>
    </row>
    <row r="105" spans="1:10" ht="15">
      <c r="A105" s="119"/>
      <c r="B105" s="120"/>
      <c r="C105" s="121"/>
      <c r="D105" s="174"/>
      <c r="E105" s="175"/>
      <c r="F105" s="175"/>
      <c r="G105" s="25"/>
      <c r="H105" s="12"/>
      <c r="I105" s="12"/>
      <c r="J105" s="12"/>
    </row>
    <row r="106" spans="1:10" ht="64.5">
      <c r="A106" s="145" t="s">
        <v>206</v>
      </c>
      <c r="B106" s="122" t="s">
        <v>225</v>
      </c>
      <c r="C106" s="121" t="s">
        <v>14</v>
      </c>
      <c r="D106" s="174">
        <v>2958</v>
      </c>
      <c r="E106" s="175"/>
      <c r="F106" s="175"/>
      <c r="G106" s="25"/>
      <c r="H106" s="12"/>
      <c r="I106" s="12"/>
      <c r="J106" s="12"/>
    </row>
    <row r="107" spans="1:10" ht="15">
      <c r="A107" s="119"/>
      <c r="B107" s="120"/>
      <c r="C107" s="121"/>
      <c r="D107" s="174"/>
      <c r="E107" s="175"/>
      <c r="F107" s="175"/>
      <c r="G107" s="25"/>
      <c r="H107" s="12"/>
      <c r="I107" s="12"/>
      <c r="J107" s="12"/>
    </row>
    <row r="108" spans="1:10" ht="64.5">
      <c r="A108" s="145" t="s">
        <v>207</v>
      </c>
      <c r="B108" s="122" t="s">
        <v>224</v>
      </c>
      <c r="C108" s="121" t="s">
        <v>14</v>
      </c>
      <c r="D108" s="174">
        <v>4318.79</v>
      </c>
      <c r="E108" s="175"/>
      <c r="F108" s="175"/>
      <c r="G108" s="25"/>
      <c r="H108" s="12"/>
      <c r="I108" s="12"/>
      <c r="J108" s="12"/>
    </row>
    <row r="109" spans="1:10" ht="15">
      <c r="A109" s="119"/>
      <c r="B109" s="120"/>
      <c r="C109" s="121"/>
      <c r="D109" s="174"/>
      <c r="E109" s="175"/>
      <c r="F109" s="175"/>
      <c r="G109" s="25"/>
      <c r="H109" s="12"/>
      <c r="I109" s="12"/>
      <c r="J109" s="12"/>
    </row>
    <row r="110" spans="1:10" s="18" customFormat="1" ht="16.5" thickBot="1">
      <c r="A110" s="130"/>
      <c r="B110" s="131" t="s">
        <v>22</v>
      </c>
      <c r="C110" s="132"/>
      <c r="D110" s="177"/>
      <c r="E110" s="178"/>
      <c r="F110" s="179"/>
      <c r="G110" s="3"/>
      <c r="H110" s="11"/>
      <c r="I110" s="17"/>
      <c r="J110" s="17"/>
    </row>
    <row r="112" spans="1:10" ht="18.75" thickBot="1">
      <c r="A112" s="116" t="s">
        <v>63</v>
      </c>
      <c r="B112" s="144" t="s">
        <v>64</v>
      </c>
      <c r="C112" s="118"/>
      <c r="D112" s="172"/>
      <c r="E112" s="173"/>
      <c r="F112" s="173"/>
      <c r="G112" s="3"/>
      <c r="H112" s="11"/>
      <c r="I112" s="12"/>
      <c r="J112" s="12"/>
    </row>
    <row r="113" spans="1:10" ht="15.75" thickTop="1">
      <c r="A113" s="119"/>
      <c r="B113" s="120"/>
      <c r="C113" s="121"/>
      <c r="D113" s="174"/>
      <c r="E113" s="175"/>
      <c r="F113" s="175"/>
      <c r="G113" s="3"/>
      <c r="H113" s="11"/>
      <c r="I113" s="12"/>
      <c r="J113" s="12"/>
    </row>
    <row r="114" spans="1:10" ht="102.75">
      <c r="A114" s="133" t="s">
        <v>71</v>
      </c>
      <c r="B114" s="122" t="s">
        <v>208</v>
      </c>
      <c r="C114" s="121" t="s">
        <v>15</v>
      </c>
      <c r="D114" s="174">
        <v>15.36</v>
      </c>
      <c r="E114" s="175"/>
      <c r="F114" s="175"/>
      <c r="G114" s="3"/>
      <c r="H114" s="11"/>
      <c r="I114" s="11"/>
      <c r="J114" s="22"/>
    </row>
    <row r="115" spans="1:10" ht="15">
      <c r="A115" s="119"/>
      <c r="B115" s="120"/>
      <c r="C115" s="121"/>
      <c r="D115" s="174"/>
      <c r="E115" s="175"/>
      <c r="F115" s="175"/>
      <c r="G115" s="3"/>
      <c r="H115" s="11"/>
      <c r="I115" s="12"/>
      <c r="J115" s="12"/>
    </row>
    <row r="116" spans="1:10" ht="102.75">
      <c r="A116" s="145" t="s">
        <v>72</v>
      </c>
      <c r="B116" s="122" t="s">
        <v>118</v>
      </c>
      <c r="C116" s="121" t="s">
        <v>15</v>
      </c>
      <c r="D116" s="174">
        <v>997.65</v>
      </c>
      <c r="E116" s="175"/>
      <c r="F116" s="175"/>
      <c r="G116" s="3"/>
      <c r="H116" s="11"/>
      <c r="I116" s="11"/>
      <c r="J116" s="22"/>
    </row>
    <row r="117" spans="1:10" ht="15">
      <c r="A117" s="119"/>
      <c r="B117" s="120"/>
      <c r="C117" s="121"/>
      <c r="D117" s="174"/>
      <c r="E117" s="175"/>
      <c r="F117" s="175"/>
      <c r="G117" s="3"/>
      <c r="H117" s="11"/>
      <c r="I117" s="12"/>
      <c r="J117" s="12"/>
    </row>
    <row r="118" spans="1:10" ht="25.5">
      <c r="A118" s="145" t="s">
        <v>73</v>
      </c>
      <c r="B118" s="146" t="s">
        <v>209</v>
      </c>
      <c r="C118" s="121" t="s">
        <v>15</v>
      </c>
      <c r="D118" s="174">
        <v>716.97</v>
      </c>
      <c r="E118" s="175"/>
      <c r="F118" s="175"/>
      <c r="G118" s="3"/>
      <c r="H118" s="11"/>
      <c r="I118" s="12"/>
      <c r="J118" s="12"/>
    </row>
    <row r="119" spans="1:10" ht="15">
      <c r="A119" s="119"/>
      <c r="B119" s="120"/>
      <c r="C119" s="121"/>
      <c r="D119" s="174"/>
      <c r="E119" s="175"/>
      <c r="F119" s="175"/>
      <c r="G119" s="3"/>
      <c r="H119" s="11"/>
      <c r="I119" s="12"/>
      <c r="J119" s="12"/>
    </row>
    <row r="120" spans="1:10" ht="25.5">
      <c r="A120" s="145" t="s">
        <v>74</v>
      </c>
      <c r="B120" s="146" t="s">
        <v>210</v>
      </c>
      <c r="C120" s="121" t="s">
        <v>15</v>
      </c>
      <c r="D120" s="174">
        <v>13.36</v>
      </c>
      <c r="E120" s="175"/>
      <c r="F120" s="175"/>
      <c r="G120" s="3"/>
      <c r="H120" s="11"/>
      <c r="I120" s="12"/>
      <c r="J120" s="12"/>
    </row>
    <row r="121" spans="1:10" ht="15">
      <c r="A121" s="119"/>
      <c r="B121" s="120"/>
      <c r="C121" s="121"/>
      <c r="D121" s="174"/>
      <c r="E121" s="175"/>
      <c r="F121" s="175"/>
      <c r="G121" s="3"/>
      <c r="H121" s="11"/>
      <c r="I121" s="12"/>
      <c r="J121" s="12"/>
    </row>
    <row r="122" spans="1:11" ht="15">
      <c r="A122" s="145" t="s">
        <v>75</v>
      </c>
      <c r="B122" s="140" t="s">
        <v>67</v>
      </c>
      <c r="C122" s="121"/>
      <c r="D122" s="174"/>
      <c r="E122" s="175"/>
      <c r="F122" s="175"/>
      <c r="G122" s="25"/>
      <c r="H122" s="12"/>
      <c r="I122" s="12"/>
      <c r="J122" s="22"/>
      <c r="K122" s="29"/>
    </row>
    <row r="123" spans="1:11" ht="25.5">
      <c r="A123" s="119"/>
      <c r="B123" s="140" t="s">
        <v>104</v>
      </c>
      <c r="C123" s="121"/>
      <c r="D123" s="174"/>
      <c r="E123" s="175"/>
      <c r="F123" s="175"/>
      <c r="G123" s="25"/>
      <c r="H123" s="12"/>
      <c r="I123" s="12"/>
      <c r="J123" s="22"/>
      <c r="K123" s="29"/>
    </row>
    <row r="124" spans="1:11" ht="38.25">
      <c r="A124" s="119"/>
      <c r="B124" s="140" t="s">
        <v>68</v>
      </c>
      <c r="C124" s="121"/>
      <c r="D124" s="174"/>
      <c r="E124" s="175"/>
      <c r="F124" s="175"/>
      <c r="G124" s="25"/>
      <c r="H124" s="12"/>
      <c r="I124" s="12"/>
      <c r="J124" s="22"/>
      <c r="K124" s="29"/>
    </row>
    <row r="125" spans="1:11" ht="25.5">
      <c r="A125" s="119"/>
      <c r="B125" s="140" t="s">
        <v>69</v>
      </c>
      <c r="C125" s="121"/>
      <c r="D125" s="174"/>
      <c r="E125" s="175"/>
      <c r="F125" s="175"/>
      <c r="G125" s="25"/>
      <c r="H125" s="12"/>
      <c r="I125" s="12"/>
      <c r="J125" s="22"/>
      <c r="K125" s="29"/>
    </row>
    <row r="126" spans="1:11" ht="15">
      <c r="A126" s="119"/>
      <c r="B126" s="147" t="s">
        <v>215</v>
      </c>
      <c r="C126" s="138" t="s">
        <v>70</v>
      </c>
      <c r="D126" s="40">
        <v>2</v>
      </c>
      <c r="E126" s="39"/>
      <c r="F126" s="40"/>
      <c r="G126" s="79"/>
      <c r="H126" s="12"/>
      <c r="I126" s="12"/>
      <c r="J126" s="22"/>
      <c r="K126" s="29"/>
    </row>
    <row r="127" spans="1:11" ht="15">
      <c r="A127" s="119"/>
      <c r="B127" s="148" t="s">
        <v>92</v>
      </c>
      <c r="C127" s="138" t="s">
        <v>70</v>
      </c>
      <c r="D127" s="40">
        <v>13</v>
      </c>
      <c r="E127" s="39"/>
      <c r="F127" s="40"/>
      <c r="G127" s="79"/>
      <c r="H127" s="12"/>
      <c r="I127" s="12"/>
      <c r="J127" s="22"/>
      <c r="K127" s="29"/>
    </row>
    <row r="128" spans="1:11" ht="15">
      <c r="A128" s="119"/>
      <c r="B128" s="148" t="s">
        <v>191</v>
      </c>
      <c r="C128" s="138" t="s">
        <v>70</v>
      </c>
      <c r="D128" s="40">
        <v>18</v>
      </c>
      <c r="E128" s="39"/>
      <c r="F128" s="40"/>
      <c r="G128" s="79"/>
      <c r="H128" s="12"/>
      <c r="I128" s="12"/>
      <c r="J128" s="22"/>
      <c r="K128" s="29"/>
    </row>
    <row r="129" spans="1:11" ht="15">
      <c r="A129" s="119"/>
      <c r="B129" s="148" t="s">
        <v>192</v>
      </c>
      <c r="C129" s="138" t="s">
        <v>70</v>
      </c>
      <c r="D129" s="40">
        <v>4</v>
      </c>
      <c r="E129" s="39"/>
      <c r="F129" s="40"/>
      <c r="G129" s="79"/>
      <c r="H129" s="12"/>
      <c r="I129" s="12"/>
      <c r="J129" s="22"/>
      <c r="K129" s="29"/>
    </row>
    <row r="130" spans="1:10" ht="15">
      <c r="A130" s="119"/>
      <c r="B130" s="120"/>
      <c r="C130" s="121"/>
      <c r="D130" s="174"/>
      <c r="E130" s="175"/>
      <c r="F130" s="175"/>
      <c r="G130" s="25"/>
      <c r="H130" s="12"/>
      <c r="I130" s="12"/>
      <c r="J130" s="12"/>
    </row>
    <row r="131" spans="1:10" ht="63.75">
      <c r="A131" s="133" t="s">
        <v>194</v>
      </c>
      <c r="B131" s="140" t="s">
        <v>135</v>
      </c>
      <c r="C131" s="121"/>
      <c r="D131" s="174"/>
      <c r="E131" s="175"/>
      <c r="F131" s="175"/>
      <c r="G131" s="25"/>
      <c r="H131" s="12"/>
      <c r="I131" s="12"/>
      <c r="J131" s="12"/>
    </row>
    <row r="132" spans="1:10" ht="15">
      <c r="A132" s="119"/>
      <c r="B132" s="149" t="s">
        <v>136</v>
      </c>
      <c r="C132" s="150" t="s">
        <v>70</v>
      </c>
      <c r="D132" s="52">
        <v>37</v>
      </c>
      <c r="E132" s="39"/>
      <c r="F132" s="40"/>
      <c r="G132" s="25"/>
      <c r="H132" s="12"/>
      <c r="I132" s="12"/>
      <c r="J132" s="12"/>
    </row>
    <row r="133" spans="1:10" ht="15">
      <c r="A133" s="119"/>
      <c r="B133" s="120"/>
      <c r="C133" s="121"/>
      <c r="D133" s="174"/>
      <c r="E133" s="175"/>
      <c r="F133" s="175"/>
      <c r="G133" s="25"/>
      <c r="H133" s="12"/>
      <c r="I133" s="12"/>
      <c r="J133" s="12"/>
    </row>
    <row r="134" spans="1:10" ht="51.75">
      <c r="A134" s="145" t="s">
        <v>196</v>
      </c>
      <c r="B134" s="122" t="s">
        <v>119</v>
      </c>
      <c r="C134" s="121" t="s">
        <v>19</v>
      </c>
      <c r="D134" s="174">
        <v>91.3245</v>
      </c>
      <c r="E134" s="175"/>
      <c r="F134" s="175"/>
      <c r="G134" s="25"/>
      <c r="H134" s="12"/>
      <c r="I134" s="12"/>
      <c r="J134" s="12"/>
    </row>
    <row r="135" spans="1:10" ht="15">
      <c r="A135" s="119"/>
      <c r="B135" s="120"/>
      <c r="C135" s="121"/>
      <c r="D135" s="174"/>
      <c r="E135" s="175"/>
      <c r="F135" s="175"/>
      <c r="G135" s="25"/>
      <c r="H135" s="12"/>
      <c r="I135" s="12"/>
      <c r="J135" s="12"/>
    </row>
    <row r="136" spans="1:10" ht="39">
      <c r="A136" s="145" t="s">
        <v>226</v>
      </c>
      <c r="B136" s="134" t="s">
        <v>193</v>
      </c>
      <c r="C136" s="121" t="s">
        <v>70</v>
      </c>
      <c r="D136" s="174">
        <v>15</v>
      </c>
      <c r="E136" s="175"/>
      <c r="F136" s="175"/>
      <c r="G136" s="3"/>
      <c r="H136" s="11"/>
      <c r="I136" s="11"/>
      <c r="J136" s="22"/>
    </row>
    <row r="137" spans="1:10" ht="15">
      <c r="A137" s="119"/>
      <c r="B137" s="120"/>
      <c r="C137" s="121"/>
      <c r="D137" s="174"/>
      <c r="E137" s="175"/>
      <c r="F137" s="175"/>
      <c r="G137" s="3"/>
      <c r="H137" s="11"/>
      <c r="I137" s="12"/>
      <c r="J137" s="12"/>
    </row>
    <row r="138" spans="1:10" ht="77.25">
      <c r="A138" s="145" t="s">
        <v>227</v>
      </c>
      <c r="B138" s="134" t="s">
        <v>195</v>
      </c>
      <c r="C138" s="121" t="s">
        <v>31</v>
      </c>
      <c r="D138" s="174">
        <f>D136</f>
        <v>15</v>
      </c>
      <c r="E138" s="175"/>
      <c r="F138" s="175"/>
      <c r="G138" s="25"/>
      <c r="H138" s="12"/>
      <c r="I138" s="12"/>
      <c r="J138" s="12"/>
    </row>
    <row r="139" spans="1:10" ht="15">
      <c r="A139" s="119"/>
      <c r="B139" s="120"/>
      <c r="C139" s="121"/>
      <c r="D139" s="174"/>
      <c r="E139" s="175"/>
      <c r="F139" s="175"/>
      <c r="G139" s="25"/>
      <c r="H139" s="12"/>
      <c r="I139" s="12"/>
      <c r="J139" s="12"/>
    </row>
    <row r="140" spans="1:10" ht="25.5">
      <c r="A140" s="145" t="s">
        <v>228</v>
      </c>
      <c r="B140" s="146" t="s">
        <v>166</v>
      </c>
      <c r="C140" s="121"/>
      <c r="D140" s="174"/>
      <c r="E140" s="175"/>
      <c r="F140" s="175"/>
      <c r="G140" s="25"/>
      <c r="H140" s="12"/>
      <c r="I140" s="12"/>
      <c r="J140" s="12"/>
    </row>
    <row r="141" spans="1:10" ht="38.25">
      <c r="A141" s="119"/>
      <c r="B141" s="146" t="s">
        <v>171</v>
      </c>
      <c r="C141" s="121" t="s">
        <v>31</v>
      </c>
      <c r="D141" s="174">
        <v>1</v>
      </c>
      <c r="E141" s="175"/>
      <c r="F141" s="175"/>
      <c r="G141" s="25"/>
      <c r="H141" s="12"/>
      <c r="I141" s="12"/>
      <c r="J141" s="12"/>
    </row>
    <row r="142" spans="1:10" ht="51">
      <c r="A142" s="145"/>
      <c r="B142" s="146" t="s">
        <v>172</v>
      </c>
      <c r="C142" s="121" t="s">
        <v>110</v>
      </c>
      <c r="D142" s="174">
        <v>12.5</v>
      </c>
      <c r="E142" s="175"/>
      <c r="F142" s="175"/>
      <c r="G142" s="25"/>
      <c r="H142" s="12"/>
      <c r="I142" s="12"/>
      <c r="J142" s="12"/>
    </row>
    <row r="143" spans="1:10" ht="25.5">
      <c r="A143" s="119"/>
      <c r="B143" s="151" t="s">
        <v>173</v>
      </c>
      <c r="C143" s="121" t="s">
        <v>110</v>
      </c>
      <c r="D143" s="174">
        <f>D142</f>
        <v>12.5</v>
      </c>
      <c r="E143" s="175"/>
      <c r="F143" s="175"/>
      <c r="G143" s="25"/>
      <c r="H143" s="12"/>
      <c r="I143" s="12"/>
      <c r="J143" s="12"/>
    </row>
    <row r="144" spans="1:10" ht="15">
      <c r="A144" s="145"/>
      <c r="B144" s="152" t="s">
        <v>170</v>
      </c>
      <c r="C144" s="153" t="s">
        <v>31</v>
      </c>
      <c r="D144" s="184">
        <v>1</v>
      </c>
      <c r="E144" s="185"/>
      <c r="F144" s="185"/>
      <c r="G144" s="25"/>
      <c r="H144" s="12"/>
      <c r="I144" s="12"/>
      <c r="J144" s="12"/>
    </row>
    <row r="145" spans="1:10" ht="15">
      <c r="A145" s="145"/>
      <c r="B145" s="154"/>
      <c r="C145" s="121"/>
      <c r="D145" s="174"/>
      <c r="E145" s="175"/>
      <c r="F145" s="175"/>
      <c r="G145" s="25"/>
      <c r="H145" s="12"/>
      <c r="I145" s="12"/>
      <c r="J145" s="12"/>
    </row>
    <row r="146" spans="1:10" s="18" customFormat="1" ht="16.5" thickBot="1">
      <c r="A146" s="130"/>
      <c r="B146" s="131" t="s">
        <v>83</v>
      </c>
      <c r="C146" s="132"/>
      <c r="D146" s="177"/>
      <c r="E146" s="178"/>
      <c r="F146" s="179"/>
      <c r="G146" s="3"/>
      <c r="H146" s="11"/>
      <c r="I146" s="17"/>
      <c r="J146" s="17"/>
    </row>
    <row r="147" spans="1:6" ht="18.75" thickBot="1">
      <c r="A147" s="155" t="s">
        <v>77</v>
      </c>
      <c r="B147" s="144" t="s">
        <v>137</v>
      </c>
      <c r="C147" s="118"/>
      <c r="D147" s="172"/>
      <c r="E147" s="173"/>
      <c r="F147" s="173"/>
    </row>
    <row r="148" spans="1:6" ht="15.75" thickTop="1">
      <c r="A148" s="119"/>
      <c r="B148" s="120"/>
      <c r="C148" s="121"/>
      <c r="D148" s="174"/>
      <c r="E148" s="175"/>
      <c r="F148" s="175"/>
    </row>
    <row r="149" spans="1:6" ht="51">
      <c r="A149" s="145" t="s">
        <v>97</v>
      </c>
      <c r="B149" s="120" t="s">
        <v>138</v>
      </c>
      <c r="C149" s="121" t="s">
        <v>31</v>
      </c>
      <c r="D149" s="174">
        <v>1</v>
      </c>
      <c r="E149" s="175"/>
      <c r="F149" s="175"/>
    </row>
    <row r="150" spans="1:6" ht="15">
      <c r="A150" s="119"/>
      <c r="B150" s="120"/>
      <c r="C150" s="121"/>
      <c r="D150" s="174"/>
      <c r="E150" s="175"/>
      <c r="F150" s="175"/>
    </row>
    <row r="151" spans="1:6" ht="38.25">
      <c r="A151" s="145" t="s">
        <v>98</v>
      </c>
      <c r="B151" s="120" t="s">
        <v>139</v>
      </c>
      <c r="C151" s="121" t="s">
        <v>31</v>
      </c>
      <c r="D151" s="174">
        <v>1</v>
      </c>
      <c r="E151" s="175"/>
      <c r="F151" s="175"/>
    </row>
    <row r="152" spans="1:6" ht="15">
      <c r="A152" s="119"/>
      <c r="B152" s="120"/>
      <c r="C152" s="121"/>
      <c r="D152" s="174"/>
      <c r="E152" s="175"/>
      <c r="F152" s="175"/>
    </row>
    <row r="153" spans="1:6" ht="26.25">
      <c r="A153" s="145" t="s">
        <v>99</v>
      </c>
      <c r="B153" s="156" t="s">
        <v>35</v>
      </c>
      <c r="C153" s="121" t="s">
        <v>31</v>
      </c>
      <c r="D153" s="174">
        <v>1</v>
      </c>
      <c r="E153" s="175"/>
      <c r="F153" s="175"/>
    </row>
    <row r="154" spans="1:6" ht="15">
      <c r="A154" s="119"/>
      <c r="B154" s="120"/>
      <c r="C154" s="121"/>
      <c r="D154" s="174"/>
      <c r="E154" s="175"/>
      <c r="F154" s="175"/>
    </row>
    <row r="155" spans="1:6" ht="51.75">
      <c r="A155" s="145" t="s">
        <v>100</v>
      </c>
      <c r="B155" s="156" t="s">
        <v>33</v>
      </c>
      <c r="C155" s="121" t="s">
        <v>31</v>
      </c>
      <c r="D155" s="174">
        <v>1</v>
      </c>
      <c r="E155" s="175"/>
      <c r="F155" s="175"/>
    </row>
    <row r="156" spans="1:6" ht="15">
      <c r="A156" s="119"/>
      <c r="B156" s="122"/>
      <c r="C156" s="121"/>
      <c r="D156" s="174"/>
      <c r="E156" s="175"/>
      <c r="F156" s="175"/>
    </row>
    <row r="157" spans="1:6" ht="15">
      <c r="A157" s="145" t="s">
        <v>101</v>
      </c>
      <c r="B157" s="156" t="s">
        <v>140</v>
      </c>
      <c r="C157" s="121" t="s">
        <v>31</v>
      </c>
      <c r="D157" s="174">
        <f>D35</f>
        <v>5</v>
      </c>
      <c r="E157" s="175"/>
      <c r="F157" s="175"/>
    </row>
    <row r="158" spans="1:6" ht="15">
      <c r="A158" s="119"/>
      <c r="B158" s="122"/>
      <c r="C158" s="121"/>
      <c r="D158" s="174"/>
      <c r="E158" s="175"/>
      <c r="F158" s="175"/>
    </row>
    <row r="159" spans="1:6" ht="38.25">
      <c r="A159" s="145" t="s">
        <v>102</v>
      </c>
      <c r="B159" s="120" t="s">
        <v>141</v>
      </c>
      <c r="C159" s="121" t="s">
        <v>31</v>
      </c>
      <c r="D159" s="174">
        <v>1</v>
      </c>
      <c r="E159" s="175"/>
      <c r="F159" s="175"/>
    </row>
    <row r="160" spans="1:6" ht="15">
      <c r="A160" s="119"/>
      <c r="B160" s="122"/>
      <c r="C160" s="121"/>
      <c r="D160" s="174"/>
      <c r="E160" s="175"/>
      <c r="F160" s="175"/>
    </row>
    <row r="161" spans="1:6" ht="51.75">
      <c r="A161" s="145" t="s">
        <v>103</v>
      </c>
      <c r="B161" s="156" t="s">
        <v>142</v>
      </c>
      <c r="C161" s="121" t="s">
        <v>31</v>
      </c>
      <c r="D161" s="174">
        <v>1</v>
      </c>
      <c r="E161" s="175"/>
      <c r="F161" s="175"/>
    </row>
    <row r="162" spans="1:6" ht="15">
      <c r="A162" s="119"/>
      <c r="B162" s="122"/>
      <c r="C162" s="121"/>
      <c r="D162" s="174"/>
      <c r="E162" s="175"/>
      <c r="F162" s="175"/>
    </row>
    <row r="163" spans="1:6" ht="38.25">
      <c r="A163" s="145" t="s">
        <v>146</v>
      </c>
      <c r="B163" s="120" t="s">
        <v>143</v>
      </c>
      <c r="C163" s="121" t="s">
        <v>31</v>
      </c>
      <c r="D163" s="174">
        <v>1</v>
      </c>
      <c r="E163" s="175"/>
      <c r="F163" s="175"/>
    </row>
    <row r="164" spans="1:6" ht="15">
      <c r="A164" s="119"/>
      <c r="B164" s="120"/>
      <c r="C164" s="121"/>
      <c r="D164" s="174"/>
      <c r="E164" s="175"/>
      <c r="F164" s="175"/>
    </row>
    <row r="165" spans="1:6" ht="26.25">
      <c r="A165" s="145" t="s">
        <v>147</v>
      </c>
      <c r="B165" s="156" t="s">
        <v>144</v>
      </c>
      <c r="C165" s="121" t="s">
        <v>31</v>
      </c>
      <c r="D165" s="174">
        <v>1</v>
      </c>
      <c r="E165" s="175"/>
      <c r="F165" s="175"/>
    </row>
    <row r="166" spans="1:6" ht="15">
      <c r="A166" s="119"/>
      <c r="B166" s="122"/>
      <c r="C166" s="121"/>
      <c r="D166" s="174"/>
      <c r="E166" s="175"/>
      <c r="F166" s="175"/>
    </row>
    <row r="167" spans="1:6" ht="16.5" thickBot="1">
      <c r="A167" s="157"/>
      <c r="B167" s="131" t="s">
        <v>145</v>
      </c>
      <c r="C167" s="132"/>
      <c r="D167" s="177"/>
      <c r="E167" s="178"/>
      <c r="F167" s="179"/>
    </row>
    <row r="169" spans="1:10" ht="18.75" thickBot="1">
      <c r="A169" s="116" t="s">
        <v>154</v>
      </c>
      <c r="B169" s="144" t="s">
        <v>76</v>
      </c>
      <c r="C169" s="118"/>
      <c r="D169" s="172"/>
      <c r="E169" s="173"/>
      <c r="F169" s="173"/>
      <c r="G169" s="3"/>
      <c r="H169" s="11"/>
      <c r="I169" s="12"/>
      <c r="J169" s="12"/>
    </row>
    <row r="170" spans="1:10" ht="15.75" thickTop="1">
      <c r="A170" s="119"/>
      <c r="B170" s="120"/>
      <c r="C170" s="121"/>
      <c r="D170" s="174"/>
      <c r="E170" s="175"/>
      <c r="F170" s="175"/>
      <c r="G170" s="3"/>
      <c r="H170" s="11"/>
      <c r="I170" s="12"/>
      <c r="J170" s="12"/>
    </row>
    <row r="171" spans="1:10" ht="25.5">
      <c r="A171" s="145" t="s">
        <v>155</v>
      </c>
      <c r="B171" s="120" t="s">
        <v>17</v>
      </c>
      <c r="C171" s="121" t="s">
        <v>31</v>
      </c>
      <c r="D171" s="174">
        <v>1</v>
      </c>
      <c r="E171" s="175"/>
      <c r="F171" s="175"/>
      <c r="G171" s="3"/>
      <c r="H171" s="11"/>
      <c r="I171" s="12"/>
      <c r="J171" s="12"/>
    </row>
    <row r="172" spans="1:10" ht="15">
      <c r="A172" s="119"/>
      <c r="B172" s="120"/>
      <c r="C172" s="121"/>
      <c r="D172" s="174"/>
      <c r="E172" s="175"/>
      <c r="F172" s="175"/>
      <c r="G172" s="3"/>
      <c r="H172" s="11"/>
      <c r="I172" s="12"/>
      <c r="J172" s="12"/>
    </row>
    <row r="173" spans="1:10" ht="15">
      <c r="A173" s="145" t="s">
        <v>156</v>
      </c>
      <c r="B173" s="158" t="s">
        <v>148</v>
      </c>
      <c r="C173" s="121" t="s">
        <v>31</v>
      </c>
      <c r="D173" s="174">
        <v>1</v>
      </c>
      <c r="E173" s="175"/>
      <c r="F173" s="175"/>
      <c r="G173" s="3"/>
      <c r="H173" s="11"/>
      <c r="I173" s="12"/>
      <c r="J173" s="12"/>
    </row>
    <row r="174" spans="1:10" ht="15">
      <c r="A174" s="119"/>
      <c r="B174" s="120"/>
      <c r="C174" s="121"/>
      <c r="D174" s="174"/>
      <c r="E174" s="175"/>
      <c r="F174" s="175"/>
      <c r="G174" s="3"/>
      <c r="H174" s="11"/>
      <c r="I174" s="12"/>
      <c r="J174" s="12"/>
    </row>
    <row r="175" spans="1:10" ht="39">
      <c r="A175" s="145" t="s">
        <v>157</v>
      </c>
      <c r="B175" s="122" t="s">
        <v>78</v>
      </c>
      <c r="C175" s="121" t="s">
        <v>31</v>
      </c>
      <c r="D175" s="174">
        <v>1</v>
      </c>
      <c r="E175" s="175"/>
      <c r="F175" s="175"/>
      <c r="G175" s="3"/>
      <c r="H175" s="11"/>
      <c r="I175" s="12"/>
      <c r="J175" s="12"/>
    </row>
    <row r="176" spans="1:10" ht="15">
      <c r="A176" s="119"/>
      <c r="B176" s="120"/>
      <c r="C176" s="121"/>
      <c r="D176" s="174"/>
      <c r="E176" s="175"/>
      <c r="F176" s="175"/>
      <c r="G176" s="3"/>
      <c r="H176" s="11"/>
      <c r="I176" s="12"/>
      <c r="J176" s="12"/>
    </row>
    <row r="177" spans="1:10" ht="15">
      <c r="A177" s="145" t="s">
        <v>158</v>
      </c>
      <c r="B177" s="122" t="s">
        <v>149</v>
      </c>
      <c r="C177" s="121" t="s">
        <v>31</v>
      </c>
      <c r="D177" s="174">
        <v>1</v>
      </c>
      <c r="E177" s="175"/>
      <c r="F177" s="175"/>
      <c r="G177" s="3"/>
      <c r="H177" s="11"/>
      <c r="I177" s="12"/>
      <c r="J177" s="12"/>
    </row>
    <row r="178" spans="1:10" ht="15">
      <c r="A178" s="119"/>
      <c r="B178" s="120"/>
      <c r="C178" s="121"/>
      <c r="D178" s="174"/>
      <c r="E178" s="175"/>
      <c r="F178" s="175"/>
      <c r="G178" s="3"/>
      <c r="H178" s="11"/>
      <c r="I178" s="12"/>
      <c r="J178" s="12"/>
    </row>
    <row r="179" spans="1:10" ht="26.25">
      <c r="A179" s="145" t="s">
        <v>159</v>
      </c>
      <c r="B179" s="122" t="s">
        <v>79</v>
      </c>
      <c r="C179" s="121" t="s">
        <v>15</v>
      </c>
      <c r="D179" s="174">
        <f>D31</f>
        <v>1013.01</v>
      </c>
      <c r="E179" s="175"/>
      <c r="F179" s="175"/>
      <c r="G179" s="3"/>
      <c r="H179" s="11"/>
      <c r="I179" s="12"/>
      <c r="J179" s="12"/>
    </row>
    <row r="180" spans="1:10" ht="15">
      <c r="A180" s="119"/>
      <c r="B180" s="120"/>
      <c r="C180" s="121"/>
      <c r="D180" s="174"/>
      <c r="E180" s="175"/>
      <c r="F180" s="175"/>
      <c r="G180" s="3"/>
      <c r="H180" s="11"/>
      <c r="I180" s="12"/>
      <c r="J180" s="12"/>
    </row>
    <row r="181" spans="1:10" ht="26.25">
      <c r="A181" s="145" t="s">
        <v>160</v>
      </c>
      <c r="B181" s="122" t="s">
        <v>80</v>
      </c>
      <c r="C181" s="121" t="s">
        <v>15</v>
      </c>
      <c r="D181" s="174">
        <f>D179</f>
        <v>1013.01</v>
      </c>
      <c r="E181" s="175"/>
      <c r="F181" s="175"/>
      <c r="G181" s="3"/>
      <c r="H181" s="11"/>
      <c r="I181" s="12"/>
      <c r="J181" s="12"/>
    </row>
    <row r="182" spans="1:10" ht="15">
      <c r="A182" s="119"/>
      <c r="B182" s="120"/>
      <c r="C182" s="121"/>
      <c r="D182" s="174"/>
      <c r="E182" s="175"/>
      <c r="F182" s="175"/>
      <c r="G182" s="3"/>
      <c r="H182" s="11"/>
      <c r="I182" s="12"/>
      <c r="J182" s="12"/>
    </row>
    <row r="183" spans="1:10" ht="15">
      <c r="A183" s="145" t="s">
        <v>161</v>
      </c>
      <c r="B183" s="122" t="s">
        <v>81</v>
      </c>
      <c r="C183" s="121" t="s">
        <v>14</v>
      </c>
      <c r="D183" s="174">
        <f>D179*3</f>
        <v>3039.0299999999997</v>
      </c>
      <c r="E183" s="175"/>
      <c r="F183" s="175"/>
      <c r="G183" s="3"/>
      <c r="H183" s="11"/>
      <c r="I183" s="12"/>
      <c r="J183" s="12"/>
    </row>
    <row r="184" spans="1:10" ht="15">
      <c r="A184" s="119"/>
      <c r="B184" s="122"/>
      <c r="C184" s="121"/>
      <c r="D184" s="174"/>
      <c r="E184" s="175"/>
      <c r="F184" s="175"/>
      <c r="G184" s="3"/>
      <c r="H184" s="11"/>
      <c r="I184" s="12"/>
      <c r="J184" s="12"/>
    </row>
    <row r="185" spans="1:10" ht="51">
      <c r="A185" s="145" t="s">
        <v>162</v>
      </c>
      <c r="B185" s="129" t="s">
        <v>150</v>
      </c>
      <c r="C185" s="121" t="s">
        <v>31</v>
      </c>
      <c r="D185" s="174">
        <v>1</v>
      </c>
      <c r="E185" s="175"/>
      <c r="F185" s="175"/>
      <c r="G185" s="3"/>
      <c r="H185" s="11"/>
      <c r="I185" s="12"/>
      <c r="J185" s="12"/>
    </row>
    <row r="186" spans="1:10" ht="15">
      <c r="A186" s="119"/>
      <c r="B186" s="122"/>
      <c r="C186" s="121"/>
      <c r="D186" s="174"/>
      <c r="E186" s="181"/>
      <c r="F186" s="175"/>
      <c r="G186" s="3"/>
      <c r="H186" s="11"/>
      <c r="I186" s="12"/>
      <c r="J186" s="12"/>
    </row>
    <row r="187" spans="1:10" ht="114.75">
      <c r="A187" s="145" t="s">
        <v>163</v>
      </c>
      <c r="B187" s="129" t="s">
        <v>151</v>
      </c>
      <c r="C187" s="121" t="s">
        <v>31</v>
      </c>
      <c r="D187" s="174">
        <v>1</v>
      </c>
      <c r="E187" s="175"/>
      <c r="F187" s="175"/>
      <c r="G187" s="3"/>
      <c r="H187" s="11"/>
      <c r="I187" s="11"/>
      <c r="J187" s="22"/>
    </row>
    <row r="188" spans="1:10" ht="15">
      <c r="A188" s="119"/>
      <c r="B188" s="122"/>
      <c r="C188" s="121"/>
      <c r="D188" s="174"/>
      <c r="E188" s="175"/>
      <c r="F188" s="175"/>
      <c r="G188" s="3"/>
      <c r="H188" s="11"/>
      <c r="I188" s="11"/>
      <c r="J188" s="22"/>
    </row>
    <row r="189" spans="1:10" ht="51">
      <c r="A189" s="145" t="s">
        <v>164</v>
      </c>
      <c r="B189" s="129" t="s">
        <v>152</v>
      </c>
      <c r="C189" s="121" t="s">
        <v>31</v>
      </c>
      <c r="D189" s="174">
        <v>1</v>
      </c>
      <c r="E189" s="175"/>
      <c r="F189" s="175"/>
      <c r="G189" s="3"/>
      <c r="H189" s="11"/>
      <c r="I189" s="11"/>
      <c r="J189" s="22"/>
    </row>
    <row r="190" spans="1:10" ht="15">
      <c r="A190" s="119"/>
      <c r="B190" s="122"/>
      <c r="C190" s="121"/>
      <c r="D190" s="174"/>
      <c r="E190" s="175"/>
      <c r="F190" s="175"/>
      <c r="G190" s="3"/>
      <c r="H190" s="11"/>
      <c r="I190" s="11"/>
      <c r="J190" s="22"/>
    </row>
    <row r="191" spans="1:10" ht="63.75">
      <c r="A191" s="145" t="s">
        <v>165</v>
      </c>
      <c r="B191" s="129" t="s">
        <v>153</v>
      </c>
      <c r="C191" s="121" t="s">
        <v>31</v>
      </c>
      <c r="D191" s="174">
        <v>1</v>
      </c>
      <c r="E191" s="175"/>
      <c r="F191" s="175"/>
      <c r="G191" s="3"/>
      <c r="H191" s="11"/>
      <c r="I191" s="11"/>
      <c r="J191" s="22"/>
    </row>
    <row r="192" spans="1:10" ht="15">
      <c r="A192" s="119"/>
      <c r="B192" s="120"/>
      <c r="C192" s="121"/>
      <c r="D192" s="174"/>
      <c r="E192" s="175"/>
      <c r="F192" s="175"/>
      <c r="G192" s="3"/>
      <c r="H192" s="11"/>
      <c r="I192" s="12"/>
      <c r="J192" s="12"/>
    </row>
    <row r="193" spans="1:10" s="18" customFormat="1" ht="16.5" thickBot="1">
      <c r="A193" s="130"/>
      <c r="B193" s="131" t="s">
        <v>82</v>
      </c>
      <c r="C193" s="132"/>
      <c r="D193" s="177"/>
      <c r="E193" s="178"/>
      <c r="F193" s="179"/>
      <c r="G193" s="3"/>
      <c r="H193" s="11"/>
      <c r="I193" s="17"/>
      <c r="J193" s="17"/>
    </row>
  </sheetData>
  <sheetProtection password="E5B8" sheet="1" objects="1" scenarios="1"/>
  <protectedRanges>
    <protectedRange sqref="B183" name="Obseg1_4"/>
    <protectedRange sqref="B185" name="Obseg1_7"/>
    <protectedRange sqref="B189" name="Obseg1_8"/>
    <protectedRange sqref="B191" name="Obseg1_3_1"/>
    <protectedRange sqref="A94" name="Obseg1_2_3_1"/>
    <protectedRange sqref="B100" name="Obseg1_6"/>
    <protectedRange sqref="A114" name="Obseg1_2_3_2"/>
    <protectedRange sqref="B68:B70" name="Obseg1_3_2"/>
    <protectedRange sqref="B73:B74" name="Obseg1_5_1"/>
  </protectedRanges>
  <mergeCells count="2">
    <mergeCell ref="E23:F23"/>
    <mergeCell ref="E27:F27"/>
  </mergeCells>
  <printOptions gridLines="1"/>
  <pageMargins left="1.1811023622047245" right="0.5511811023622047" top="0.984251968503937" bottom="1.1811023622047245" header="0.5118110236220472" footer="0.5118110236220472"/>
  <pageSetup fitToHeight="0" fitToWidth="1" horizontalDpi="600" verticalDpi="600" orientation="portrait" paperSize="9" scale="90" r:id="rId1"/>
  <headerFooter>
    <oddHeader>&amp;L&amp;"Arial,Poševno"&amp;8SEGIS projektiranje in inženiring d.o.o.TEL: +386 (0)8 200 11 60  -  FAX: +386 (0)8 200 11 61  -  info@segis.si  -  www.segis.si&amp;R&amp;8&amp;P od &amp;N</oddHeader>
    <oddFooter>&amp;L&amp;8Datoteka: 08013PZI_POPIS                                                  &amp;R&amp;8Št. načrta: 08013PZI03</oddFooter>
  </headerFooter>
  <rowBreaks count="2" manualBreakCount="2">
    <brk id="28" max="5" man="1"/>
    <brk id="11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8"/>
  <sheetViews>
    <sheetView view="pageBreakPreview" zoomScaleSheetLayoutView="100" zoomScalePageLayoutView="115" workbookViewId="0" topLeftCell="A16">
      <selection activeCell="F33" sqref="F33"/>
    </sheetView>
  </sheetViews>
  <sheetFormatPr defaultColWidth="9.00390625" defaultRowHeight="12.75"/>
  <cols>
    <col min="1" max="1" width="5.125" style="159" customWidth="1"/>
    <col min="2" max="2" width="37.625" style="159" customWidth="1"/>
    <col min="3" max="3" width="5.00390625" style="160" customWidth="1"/>
    <col min="4" max="4" width="8.125" style="182" customWidth="1"/>
    <col min="5" max="5" width="9.625" style="183" customWidth="1"/>
    <col min="6" max="6" width="14.25390625" style="183" customWidth="1"/>
    <col min="7" max="7" width="11.125" style="180" customWidth="1"/>
    <col min="8" max="8" width="9.00390625" style="180" customWidth="1"/>
    <col min="9" max="16384" width="9.00390625" style="6" customWidth="1"/>
  </cols>
  <sheetData>
    <row r="1" spans="1:10" ht="15.75" thickBot="1">
      <c r="A1" s="85" t="s">
        <v>0</v>
      </c>
      <c r="B1" s="86" t="s">
        <v>1</v>
      </c>
      <c r="C1" s="87" t="s">
        <v>2</v>
      </c>
      <c r="D1" s="1" t="s">
        <v>3</v>
      </c>
      <c r="E1" s="2"/>
      <c r="F1" s="2"/>
      <c r="G1" s="3"/>
      <c r="H1" s="4"/>
      <c r="I1" s="5"/>
      <c r="J1" s="5"/>
    </row>
    <row r="2" spans="1:10" ht="15">
      <c r="A2" s="88"/>
      <c r="B2" s="89"/>
      <c r="C2" s="90"/>
      <c r="D2" s="7"/>
      <c r="E2" s="8"/>
      <c r="F2" s="8"/>
      <c r="G2" s="3"/>
      <c r="H2" s="9"/>
      <c r="I2" s="10"/>
      <c r="J2" s="10"/>
    </row>
    <row r="3" spans="1:10" ht="20.25">
      <c r="A3" s="91"/>
      <c r="B3" s="92" t="s">
        <v>84</v>
      </c>
      <c r="C3" s="92"/>
      <c r="D3" s="84"/>
      <c r="E3" s="84"/>
      <c r="F3" s="84"/>
      <c r="G3" s="3"/>
      <c r="H3" s="9"/>
      <c r="I3" s="10"/>
      <c r="J3" s="10"/>
    </row>
    <row r="4" spans="1:10" ht="20.25">
      <c r="A4" s="91"/>
      <c r="B4" s="93"/>
      <c r="C4" s="94"/>
      <c r="D4" s="161"/>
      <c r="E4" s="162"/>
      <c r="F4" s="162"/>
      <c r="G4" s="3"/>
      <c r="H4" s="9"/>
      <c r="I4" s="10"/>
      <c r="J4" s="10"/>
    </row>
    <row r="5" spans="1:10" ht="20.25">
      <c r="A5" s="91"/>
      <c r="B5" s="93"/>
      <c r="C5" s="94"/>
      <c r="D5" s="161"/>
      <c r="E5" s="162"/>
      <c r="F5" s="162"/>
      <c r="G5" s="3"/>
      <c r="H5" s="9"/>
      <c r="I5" s="10"/>
      <c r="J5" s="10"/>
    </row>
    <row r="6" spans="1:10" ht="15">
      <c r="A6" s="95"/>
      <c r="B6" s="96"/>
      <c r="C6" s="97"/>
      <c r="D6" s="163"/>
      <c r="E6" s="164"/>
      <c r="F6" s="164"/>
      <c r="G6" s="3"/>
      <c r="H6" s="9"/>
      <c r="I6" s="10"/>
      <c r="J6" s="10"/>
    </row>
    <row r="7" spans="1:10" ht="18.75" thickBot="1">
      <c r="A7" s="98"/>
      <c r="B7" s="99" t="s">
        <v>4</v>
      </c>
      <c r="C7" s="100"/>
      <c r="D7" s="165"/>
      <c r="E7" s="166"/>
      <c r="F7" s="166"/>
      <c r="G7" s="3"/>
      <c r="H7" s="9"/>
      <c r="I7" s="10"/>
      <c r="J7" s="10"/>
    </row>
    <row r="8" spans="1:10" ht="15.75" thickTop="1">
      <c r="A8" s="95"/>
      <c r="B8" s="96"/>
      <c r="C8" s="97"/>
      <c r="D8" s="163"/>
      <c r="E8" s="164"/>
      <c r="F8" s="167"/>
      <c r="G8" s="3"/>
      <c r="H8" s="9"/>
      <c r="I8" s="10"/>
      <c r="J8" s="10"/>
    </row>
    <row r="9" spans="1:10" ht="15.75">
      <c r="A9" s="101" t="s">
        <v>5</v>
      </c>
      <c r="B9" s="102" t="s">
        <v>6</v>
      </c>
      <c r="C9" s="103"/>
      <c r="D9" s="168"/>
      <c r="E9" s="169"/>
      <c r="F9" s="170"/>
      <c r="G9" s="3"/>
      <c r="H9" s="9"/>
      <c r="I9" s="10"/>
      <c r="J9" s="10"/>
    </row>
    <row r="10" spans="1:10" ht="15.75">
      <c r="A10" s="101"/>
      <c r="B10" s="102"/>
      <c r="C10" s="103"/>
      <c r="D10" s="168"/>
      <c r="E10" s="169"/>
      <c r="F10" s="170"/>
      <c r="G10" s="3"/>
      <c r="H10" s="9"/>
      <c r="I10" s="10"/>
      <c r="J10" s="10"/>
    </row>
    <row r="11" spans="1:10" ht="15.75">
      <c r="A11" s="101" t="s">
        <v>7</v>
      </c>
      <c r="B11" s="104" t="s">
        <v>8</v>
      </c>
      <c r="C11" s="103"/>
      <c r="D11" s="168"/>
      <c r="E11" s="169"/>
      <c r="F11" s="170"/>
      <c r="G11" s="3"/>
      <c r="H11" s="9"/>
      <c r="I11" s="10"/>
      <c r="J11" s="10"/>
    </row>
    <row r="12" spans="1:10" ht="15.75">
      <c r="A12" s="101"/>
      <c r="B12" s="102"/>
      <c r="C12" s="103"/>
      <c r="D12" s="168"/>
      <c r="E12" s="169"/>
      <c r="F12" s="170"/>
      <c r="G12" s="3"/>
      <c r="H12" s="9"/>
      <c r="I12" s="10"/>
      <c r="J12" s="10"/>
    </row>
    <row r="13" spans="1:10" ht="15.75">
      <c r="A13" s="101" t="s">
        <v>9</v>
      </c>
      <c r="B13" s="102" t="s">
        <v>10</v>
      </c>
      <c r="C13" s="103"/>
      <c r="D13" s="168"/>
      <c r="E13" s="169"/>
      <c r="F13" s="170"/>
      <c r="G13" s="3"/>
      <c r="H13" s="9"/>
      <c r="I13" s="10"/>
      <c r="J13" s="10"/>
    </row>
    <row r="14" spans="1:10" ht="15.75">
      <c r="A14" s="101"/>
      <c r="B14" s="102"/>
      <c r="C14" s="103"/>
      <c r="D14" s="168"/>
      <c r="E14" s="169"/>
      <c r="F14" s="170"/>
      <c r="G14" s="3"/>
      <c r="H14" s="9"/>
      <c r="I14" s="10"/>
      <c r="J14" s="10"/>
    </row>
    <row r="15" spans="1:10" ht="15.75">
      <c r="A15" s="101" t="s">
        <v>63</v>
      </c>
      <c r="B15" s="102" t="s">
        <v>64</v>
      </c>
      <c r="C15" s="103"/>
      <c r="D15" s="168"/>
      <c r="E15" s="169"/>
      <c r="F15" s="170"/>
      <c r="G15" s="3"/>
      <c r="H15" s="9"/>
      <c r="I15" s="10"/>
      <c r="J15" s="10"/>
    </row>
    <row r="16" spans="1:10" ht="15.75">
      <c r="A16" s="101"/>
      <c r="B16" s="102"/>
      <c r="C16" s="103"/>
      <c r="D16" s="168"/>
      <c r="E16" s="169"/>
      <c r="F16" s="170"/>
      <c r="G16" s="3"/>
      <c r="H16" s="9"/>
      <c r="I16" s="10"/>
      <c r="J16" s="10"/>
    </row>
    <row r="17" spans="1:10" ht="15.75">
      <c r="A17" s="101" t="s">
        <v>77</v>
      </c>
      <c r="B17" s="102" t="s">
        <v>137</v>
      </c>
      <c r="C17" s="103"/>
      <c r="D17" s="168"/>
      <c r="E17" s="169"/>
      <c r="F17" s="170"/>
      <c r="G17" s="3"/>
      <c r="H17" s="9"/>
      <c r="I17" s="10"/>
      <c r="J17" s="10"/>
    </row>
    <row r="18" spans="1:10" ht="15.75">
      <c r="A18" s="101"/>
      <c r="B18" s="102"/>
      <c r="C18" s="103"/>
      <c r="D18" s="168"/>
      <c r="E18" s="169"/>
      <c r="F18" s="170"/>
      <c r="G18" s="3"/>
      <c r="H18" s="11"/>
      <c r="I18" s="12"/>
      <c r="J18" s="12"/>
    </row>
    <row r="19" spans="1:10" ht="15.75">
      <c r="A19" s="101" t="s">
        <v>154</v>
      </c>
      <c r="B19" s="102" t="s">
        <v>76</v>
      </c>
      <c r="C19" s="103"/>
      <c r="D19" s="168"/>
      <c r="E19" s="169"/>
      <c r="F19" s="170"/>
      <c r="G19" s="3"/>
      <c r="H19" s="9"/>
      <c r="I19" s="10"/>
      <c r="J19" s="10"/>
    </row>
    <row r="20" spans="1:10" ht="15.75">
      <c r="A20" s="101"/>
      <c r="B20" s="102"/>
      <c r="C20" s="103"/>
      <c r="D20" s="168"/>
      <c r="E20" s="169"/>
      <c r="F20" s="170"/>
      <c r="G20" s="3"/>
      <c r="H20" s="11"/>
      <c r="I20" s="12"/>
      <c r="J20" s="12"/>
    </row>
    <row r="21" spans="1:10" ht="15.75">
      <c r="A21" s="101"/>
      <c r="B21" s="105" t="s">
        <v>24</v>
      </c>
      <c r="C21" s="106"/>
      <c r="D21" s="13"/>
      <c r="E21" s="14"/>
      <c r="F21" s="14"/>
      <c r="G21" s="3"/>
      <c r="H21" s="11"/>
      <c r="I21" s="12"/>
      <c r="J21" s="12"/>
    </row>
    <row r="22" spans="1:10" ht="15.75">
      <c r="A22" s="101"/>
      <c r="B22" s="102"/>
      <c r="C22" s="103"/>
      <c r="D22" s="168"/>
      <c r="E22" s="169"/>
      <c r="F22" s="170"/>
      <c r="G22" s="3"/>
      <c r="H22" s="11"/>
      <c r="I22" s="12"/>
      <c r="J22" s="12"/>
    </row>
    <row r="23" spans="1:10" ht="16.5" thickBot="1">
      <c r="A23" s="107"/>
      <c r="B23" s="108" t="s">
        <v>11</v>
      </c>
      <c r="C23" s="109"/>
      <c r="D23" s="171"/>
      <c r="E23" s="243"/>
      <c r="F23" s="243"/>
      <c r="G23" s="3"/>
      <c r="H23" s="11"/>
      <c r="I23" s="12"/>
      <c r="J23" s="12"/>
    </row>
    <row r="24" spans="1:10" ht="15.75" thickTop="1">
      <c r="A24" s="110"/>
      <c r="B24" s="111"/>
      <c r="C24" s="112"/>
      <c r="D24" s="15"/>
      <c r="E24" s="8"/>
      <c r="F24" s="8"/>
      <c r="G24" s="3"/>
      <c r="H24" s="11"/>
      <c r="I24" s="12"/>
      <c r="J24" s="12"/>
    </row>
    <row r="25" spans="1:10" ht="15.75">
      <c r="A25" s="110"/>
      <c r="B25" s="105" t="s">
        <v>12</v>
      </c>
      <c r="C25" s="106"/>
      <c r="D25" s="13"/>
      <c r="E25" s="14"/>
      <c r="F25" s="14"/>
      <c r="G25" s="3"/>
      <c r="H25" s="11"/>
      <c r="I25" s="12"/>
      <c r="J25" s="12"/>
    </row>
    <row r="26" spans="1:10" ht="15.75">
      <c r="A26" s="110"/>
      <c r="B26" s="105"/>
      <c r="C26" s="106"/>
      <c r="D26" s="13"/>
      <c r="E26" s="14"/>
      <c r="F26" s="14"/>
      <c r="G26" s="3"/>
      <c r="H26" s="11"/>
      <c r="I26" s="12"/>
      <c r="J26" s="12"/>
    </row>
    <row r="27" spans="1:10" s="18" customFormat="1" ht="16.5" thickBot="1">
      <c r="A27" s="113"/>
      <c r="B27" s="114" t="s">
        <v>13</v>
      </c>
      <c r="C27" s="115"/>
      <c r="D27" s="16"/>
      <c r="E27" s="242"/>
      <c r="F27" s="242"/>
      <c r="G27" s="3"/>
      <c r="H27" s="11"/>
      <c r="I27" s="17"/>
      <c r="J27" s="17"/>
    </row>
    <row r="28" spans="1:10" ht="15.75" thickTop="1">
      <c r="A28" s="110"/>
      <c r="B28" s="111"/>
      <c r="C28" s="112"/>
      <c r="D28" s="15"/>
      <c r="E28" s="8"/>
      <c r="F28" s="8"/>
      <c r="G28" s="3"/>
      <c r="H28" s="11"/>
      <c r="I28" s="12"/>
      <c r="J28" s="12"/>
    </row>
    <row r="29" spans="1:10" ht="18.75" thickBot="1">
      <c r="A29" s="116" t="s">
        <v>5</v>
      </c>
      <c r="B29" s="117" t="s">
        <v>6</v>
      </c>
      <c r="C29" s="118"/>
      <c r="D29" s="172"/>
      <c r="E29" s="173"/>
      <c r="F29" s="173"/>
      <c r="G29" s="19"/>
      <c r="H29" s="20"/>
      <c r="I29" s="21"/>
      <c r="J29" s="21"/>
    </row>
    <row r="30" spans="1:10" ht="15.75" thickTop="1">
      <c r="A30" s="119"/>
      <c r="B30" s="120"/>
      <c r="C30" s="121"/>
      <c r="D30" s="174"/>
      <c r="E30" s="175"/>
      <c r="F30" s="175"/>
      <c r="G30" s="3"/>
      <c r="H30" s="11"/>
      <c r="I30" s="12"/>
      <c r="J30" s="12"/>
    </row>
    <row r="31" spans="1:10" ht="39">
      <c r="A31" s="119" t="s">
        <v>25</v>
      </c>
      <c r="B31" s="122" t="s">
        <v>27</v>
      </c>
      <c r="C31" s="121" t="s">
        <v>15</v>
      </c>
      <c r="D31" s="174">
        <v>375.11</v>
      </c>
      <c r="E31" s="175"/>
      <c r="F31" s="175"/>
      <c r="G31" s="3"/>
      <c r="H31" s="11"/>
      <c r="I31" s="11"/>
      <c r="J31" s="22"/>
    </row>
    <row r="32" spans="1:10" ht="15">
      <c r="A32" s="119"/>
      <c r="B32" s="120"/>
      <c r="C32" s="121"/>
      <c r="D32" s="174"/>
      <c r="E32" s="175"/>
      <c r="F32" s="175"/>
      <c r="G32" s="3"/>
      <c r="H32" s="11"/>
      <c r="I32" s="12"/>
      <c r="J32" s="12"/>
    </row>
    <row r="33" spans="1:10" ht="39">
      <c r="A33" s="119" t="s">
        <v>26</v>
      </c>
      <c r="B33" s="123" t="s">
        <v>28</v>
      </c>
      <c r="C33" s="124" t="s">
        <v>70</v>
      </c>
      <c r="D33" s="174">
        <v>16</v>
      </c>
      <c r="E33" s="175"/>
      <c r="F33" s="175"/>
      <c r="G33" s="3"/>
      <c r="H33" s="11"/>
      <c r="I33" s="11"/>
      <c r="J33" s="22"/>
    </row>
    <row r="34" spans="1:10" ht="15">
      <c r="A34" s="119"/>
      <c r="B34" s="120"/>
      <c r="C34" s="124"/>
      <c r="D34" s="174"/>
      <c r="E34" s="175"/>
      <c r="F34" s="175"/>
      <c r="G34" s="3"/>
      <c r="H34" s="11"/>
      <c r="I34" s="12"/>
      <c r="J34" s="12"/>
    </row>
    <row r="35" spans="1:10" ht="26.25">
      <c r="A35" s="119" t="s">
        <v>36</v>
      </c>
      <c r="B35" s="125" t="s">
        <v>30</v>
      </c>
      <c r="C35" s="121" t="s">
        <v>31</v>
      </c>
      <c r="D35" s="174">
        <v>5</v>
      </c>
      <c r="E35" s="175"/>
      <c r="F35" s="175"/>
      <c r="G35" s="25"/>
      <c r="H35" s="12"/>
      <c r="I35" s="12"/>
      <c r="J35" s="12"/>
    </row>
    <row r="36" spans="1:10" ht="15">
      <c r="A36" s="119"/>
      <c r="B36" s="120"/>
      <c r="C36" s="121"/>
      <c r="D36" s="174"/>
      <c r="E36" s="175"/>
      <c r="F36" s="175"/>
      <c r="G36" s="25"/>
      <c r="H36" s="12"/>
      <c r="I36" s="12"/>
      <c r="J36" s="12"/>
    </row>
    <row r="37" spans="1:10" ht="90">
      <c r="A37" s="119" t="s">
        <v>37</v>
      </c>
      <c r="B37" s="126" t="s">
        <v>29</v>
      </c>
      <c r="C37" s="121" t="s">
        <v>31</v>
      </c>
      <c r="D37" s="176" t="s">
        <v>180</v>
      </c>
      <c r="E37" s="175"/>
      <c r="F37" s="175"/>
      <c r="G37" s="3"/>
      <c r="H37" s="11"/>
      <c r="I37" s="12"/>
      <c r="J37" s="12"/>
    </row>
    <row r="38" spans="1:10" ht="15">
      <c r="A38" s="119"/>
      <c r="B38" s="127"/>
      <c r="C38" s="97"/>
      <c r="D38" s="4"/>
      <c r="E38" s="23"/>
      <c r="F38" s="24"/>
      <c r="G38" s="3"/>
      <c r="H38" s="11"/>
      <c r="I38" s="12"/>
      <c r="J38" s="12"/>
    </row>
    <row r="39" spans="1:10" ht="39">
      <c r="A39" s="119" t="s">
        <v>38</v>
      </c>
      <c r="B39" s="125" t="s">
        <v>34</v>
      </c>
      <c r="C39" s="121" t="s">
        <v>31</v>
      </c>
      <c r="D39" s="176" t="s">
        <v>181</v>
      </c>
      <c r="E39" s="175"/>
      <c r="F39" s="175"/>
      <c r="G39" s="25"/>
      <c r="H39" s="12"/>
      <c r="I39" s="12"/>
      <c r="J39" s="12"/>
    </row>
    <row r="40" spans="1:10" ht="15">
      <c r="A40" s="119"/>
      <c r="B40" s="120"/>
      <c r="C40" s="121"/>
      <c r="D40" s="174"/>
      <c r="E40" s="175"/>
      <c r="F40" s="175"/>
      <c r="G40" s="25"/>
      <c r="H40" s="12"/>
      <c r="I40" s="12"/>
      <c r="J40" s="12"/>
    </row>
    <row r="41" spans="1:10" ht="64.5">
      <c r="A41" s="119" t="s">
        <v>39</v>
      </c>
      <c r="B41" s="126" t="s">
        <v>127</v>
      </c>
      <c r="C41" s="121" t="s">
        <v>31</v>
      </c>
      <c r="D41" s="176" t="s">
        <v>182</v>
      </c>
      <c r="E41" s="175"/>
      <c r="F41" s="175"/>
      <c r="G41" s="25"/>
      <c r="H41" s="12"/>
      <c r="I41" s="12"/>
      <c r="J41" s="12"/>
    </row>
    <row r="42" spans="1:10" ht="15">
      <c r="A42" s="119"/>
      <c r="B42" s="120"/>
      <c r="C42" s="121"/>
      <c r="D42" s="174"/>
      <c r="E42" s="175"/>
      <c r="F42" s="175"/>
      <c r="G42" s="25"/>
      <c r="H42" s="12"/>
      <c r="I42" s="12"/>
      <c r="J42" s="12"/>
    </row>
    <row r="43" spans="1:10" ht="51.75">
      <c r="A43" s="119" t="s">
        <v>40</v>
      </c>
      <c r="B43" s="128" t="s">
        <v>120</v>
      </c>
      <c r="C43" s="121" t="s">
        <v>31</v>
      </c>
      <c r="D43" s="174">
        <v>1</v>
      </c>
      <c r="E43" s="175"/>
      <c r="F43" s="175"/>
      <c r="G43" s="25"/>
      <c r="H43" s="12"/>
      <c r="I43" s="12"/>
      <c r="J43" s="12"/>
    </row>
    <row r="44" spans="1:10" ht="15">
      <c r="A44" s="119"/>
      <c r="B44" s="120"/>
      <c r="C44" s="121"/>
      <c r="D44" s="174"/>
      <c r="E44" s="175"/>
      <c r="F44" s="175"/>
      <c r="G44" s="25"/>
      <c r="H44" s="12"/>
      <c r="I44" s="12"/>
      <c r="J44" s="12"/>
    </row>
    <row r="45" spans="1:10" ht="51">
      <c r="A45" s="119" t="s">
        <v>41</v>
      </c>
      <c r="B45" s="129" t="s">
        <v>128</v>
      </c>
      <c r="C45" s="121" t="s">
        <v>31</v>
      </c>
      <c r="D45" s="174">
        <v>1</v>
      </c>
      <c r="E45" s="175"/>
      <c r="F45" s="175"/>
      <c r="G45" s="25"/>
      <c r="H45" s="12"/>
      <c r="I45" s="12"/>
      <c r="J45" s="12"/>
    </row>
    <row r="46" spans="1:10" ht="15">
      <c r="A46" s="119"/>
      <c r="B46" s="120"/>
      <c r="C46" s="121"/>
      <c r="D46" s="174"/>
      <c r="E46" s="175"/>
      <c r="F46" s="175"/>
      <c r="G46" s="25"/>
      <c r="H46" s="12"/>
      <c r="I46" s="12"/>
      <c r="J46" s="12"/>
    </row>
    <row r="47" spans="1:10" ht="51.75">
      <c r="A47" s="119" t="s">
        <v>42</v>
      </c>
      <c r="B47" s="125" t="s">
        <v>121</v>
      </c>
      <c r="C47" s="121" t="s">
        <v>31</v>
      </c>
      <c r="D47" s="176" t="s">
        <v>183</v>
      </c>
      <c r="E47" s="175"/>
      <c r="F47" s="175"/>
      <c r="G47" s="25"/>
      <c r="H47" s="12"/>
      <c r="I47" s="12"/>
      <c r="J47" s="12"/>
    </row>
    <row r="48" spans="1:10" ht="15">
      <c r="A48" s="119"/>
      <c r="B48" s="120"/>
      <c r="C48" s="121"/>
      <c r="D48" s="174"/>
      <c r="E48" s="175"/>
      <c r="F48" s="175"/>
      <c r="G48" s="25"/>
      <c r="H48" s="12"/>
      <c r="I48" s="12"/>
      <c r="J48" s="12"/>
    </row>
    <row r="49" spans="1:10" ht="51.75">
      <c r="A49" s="119" t="s">
        <v>43</v>
      </c>
      <c r="B49" s="125" t="s">
        <v>122</v>
      </c>
      <c r="C49" s="121" t="s">
        <v>31</v>
      </c>
      <c r="D49" s="176" t="s">
        <v>184</v>
      </c>
      <c r="E49" s="175"/>
      <c r="F49" s="175"/>
      <c r="G49" s="25"/>
      <c r="H49" s="12"/>
      <c r="I49" s="12"/>
      <c r="J49" s="12"/>
    </row>
    <row r="50" spans="1:10" ht="15">
      <c r="A50" s="119"/>
      <c r="B50" s="120"/>
      <c r="C50" s="121"/>
      <c r="D50" s="174"/>
      <c r="E50" s="175"/>
      <c r="F50" s="175"/>
      <c r="G50" s="25"/>
      <c r="H50" s="12"/>
      <c r="I50" s="12"/>
      <c r="J50" s="12"/>
    </row>
    <row r="51" spans="1:10" ht="51.75">
      <c r="A51" s="119" t="s">
        <v>44</v>
      </c>
      <c r="B51" s="125" t="s">
        <v>46</v>
      </c>
      <c r="C51" s="97" t="s">
        <v>31</v>
      </c>
      <c r="D51" s="4">
        <v>1</v>
      </c>
      <c r="E51" s="23"/>
      <c r="F51" s="24"/>
      <c r="G51" s="3"/>
      <c r="H51" s="11"/>
      <c r="I51" s="12"/>
      <c r="J51" s="12"/>
    </row>
    <row r="52" spans="1:10" ht="15">
      <c r="A52" s="119"/>
      <c r="B52" s="127"/>
      <c r="C52" s="97"/>
      <c r="D52" s="4"/>
      <c r="E52" s="23"/>
      <c r="F52" s="24"/>
      <c r="G52" s="3"/>
      <c r="H52" s="11"/>
      <c r="I52" s="12"/>
      <c r="J52" s="12"/>
    </row>
    <row r="53" spans="1:10" ht="25.5">
      <c r="A53" s="119" t="s">
        <v>45</v>
      </c>
      <c r="B53" s="120" t="s">
        <v>16</v>
      </c>
      <c r="C53" s="121" t="s">
        <v>70</v>
      </c>
      <c r="D53" s="176" t="s">
        <v>185</v>
      </c>
      <c r="E53" s="175"/>
      <c r="F53" s="175"/>
      <c r="G53" s="26"/>
      <c r="H53" s="12"/>
      <c r="I53" s="12"/>
      <c r="J53" s="12"/>
    </row>
    <row r="54" spans="1:10" ht="15">
      <c r="A54" s="119"/>
      <c r="B54" s="120"/>
      <c r="C54" s="121"/>
      <c r="D54" s="174"/>
      <c r="E54" s="175"/>
      <c r="F54" s="175"/>
      <c r="G54" s="25"/>
      <c r="H54" s="12"/>
      <c r="I54" s="12"/>
      <c r="J54" s="12"/>
    </row>
    <row r="55" spans="1:10" s="18" customFormat="1" ht="16.5" thickBot="1">
      <c r="A55" s="130"/>
      <c r="B55" s="131" t="s">
        <v>18</v>
      </c>
      <c r="C55" s="132"/>
      <c r="D55" s="177"/>
      <c r="E55" s="178"/>
      <c r="F55" s="179"/>
      <c r="G55" s="3"/>
      <c r="H55" s="11"/>
      <c r="I55" s="17"/>
      <c r="J55" s="17"/>
    </row>
    <row r="56" spans="1:10" ht="15">
      <c r="A56" s="119"/>
      <c r="B56" s="120"/>
      <c r="C56" s="124"/>
      <c r="D56" s="174"/>
      <c r="E56" s="175"/>
      <c r="F56" s="175"/>
      <c r="G56" s="3"/>
      <c r="H56" s="11"/>
      <c r="I56" s="12"/>
      <c r="J56" s="12"/>
    </row>
    <row r="57" spans="1:10" ht="18.75" thickBot="1">
      <c r="A57" s="116" t="s">
        <v>7</v>
      </c>
      <c r="B57" s="117" t="s">
        <v>8</v>
      </c>
      <c r="C57" s="118"/>
      <c r="D57" s="172"/>
      <c r="E57" s="173"/>
      <c r="F57" s="173"/>
      <c r="G57" s="3"/>
      <c r="H57" s="11"/>
      <c r="I57" s="12"/>
      <c r="J57" s="12"/>
    </row>
    <row r="58" spans="1:10" ht="15.75" thickTop="1">
      <c r="A58" s="119"/>
      <c r="B58" s="120"/>
      <c r="C58" s="121"/>
      <c r="D58" s="174"/>
      <c r="E58" s="175"/>
      <c r="F58" s="175"/>
      <c r="G58" s="3"/>
      <c r="H58" s="11"/>
      <c r="I58" s="12"/>
      <c r="J58" s="12"/>
    </row>
    <row r="59" spans="1:10" s="81" customFormat="1" ht="39">
      <c r="A59" s="133" t="s">
        <v>52</v>
      </c>
      <c r="B59" s="134" t="s">
        <v>218</v>
      </c>
      <c r="C59" s="121" t="s">
        <v>19</v>
      </c>
      <c r="D59" s="174">
        <f>D90</f>
        <v>301.7417</v>
      </c>
      <c r="E59" s="175"/>
      <c r="F59" s="175"/>
      <c r="G59" s="82"/>
      <c r="H59" s="83"/>
      <c r="I59" s="80"/>
      <c r="J59" s="80"/>
    </row>
    <row r="60" spans="1:10" s="81" customFormat="1" ht="15">
      <c r="A60" s="119"/>
      <c r="B60" s="120"/>
      <c r="C60" s="121"/>
      <c r="D60" s="174"/>
      <c r="E60" s="175"/>
      <c r="F60" s="175"/>
      <c r="G60" s="82"/>
      <c r="H60" s="83"/>
      <c r="I60" s="80"/>
      <c r="J60" s="80"/>
    </row>
    <row r="61" spans="1:10" ht="102.75">
      <c r="A61" s="133" t="s">
        <v>53</v>
      </c>
      <c r="B61" s="122" t="s">
        <v>129</v>
      </c>
      <c r="C61" s="135" t="s">
        <v>19</v>
      </c>
      <c r="D61" s="36">
        <v>828.5047</v>
      </c>
      <c r="E61" s="37"/>
      <c r="F61" s="38"/>
      <c r="G61" s="3"/>
      <c r="H61" s="11"/>
      <c r="I61" s="11"/>
      <c r="J61" s="22"/>
    </row>
    <row r="62" spans="1:10" ht="15">
      <c r="A62" s="136"/>
      <c r="B62" s="137" t="s">
        <v>211</v>
      </c>
      <c r="C62" s="138" t="s">
        <v>19</v>
      </c>
      <c r="D62" s="40">
        <f>D61*0.1</f>
        <v>82.85047</v>
      </c>
      <c r="E62" s="39"/>
      <c r="F62" s="40"/>
      <c r="G62" s="3"/>
      <c r="H62" s="11"/>
      <c r="I62" s="11"/>
      <c r="J62" s="22"/>
    </row>
    <row r="63" spans="1:10" ht="15">
      <c r="A63" s="136"/>
      <c r="B63" s="137" t="s">
        <v>212</v>
      </c>
      <c r="C63" s="138" t="s">
        <v>19</v>
      </c>
      <c r="D63" s="40">
        <f>D61*0.4</f>
        <v>331.40188</v>
      </c>
      <c r="E63" s="39"/>
      <c r="F63" s="40"/>
      <c r="G63" s="3"/>
      <c r="H63" s="11"/>
      <c r="I63" s="11"/>
      <c r="J63" s="22"/>
    </row>
    <row r="64" spans="1:10" ht="15">
      <c r="A64" s="136"/>
      <c r="B64" s="139" t="s">
        <v>48</v>
      </c>
      <c r="C64" s="138" t="s">
        <v>19</v>
      </c>
      <c r="D64" s="40">
        <f>D61*0.6</f>
        <v>497.10281999999995</v>
      </c>
      <c r="E64" s="39"/>
      <c r="F64" s="40"/>
      <c r="G64" s="3"/>
      <c r="H64" s="11"/>
      <c r="I64" s="11"/>
      <c r="J64" s="22"/>
    </row>
    <row r="65" spans="1:10" ht="15">
      <c r="A65" s="119"/>
      <c r="B65" s="120"/>
      <c r="C65" s="121"/>
      <c r="D65" s="174"/>
      <c r="E65" s="175"/>
      <c r="F65" s="175"/>
      <c r="G65" s="3"/>
      <c r="H65" s="11"/>
      <c r="I65" s="12"/>
      <c r="J65" s="12"/>
    </row>
    <row r="66" spans="1:10" ht="51.75">
      <c r="A66" s="133" t="s">
        <v>54</v>
      </c>
      <c r="B66" s="122" t="s">
        <v>131</v>
      </c>
      <c r="C66" s="135" t="s">
        <v>19</v>
      </c>
      <c r="D66" s="41">
        <v>82.9624</v>
      </c>
      <c r="E66" s="175"/>
      <c r="F66" s="175"/>
      <c r="G66" s="3"/>
      <c r="H66" s="11"/>
      <c r="I66" s="11"/>
      <c r="J66" s="22"/>
    </row>
    <row r="67" spans="1:10" ht="15">
      <c r="A67" s="136"/>
      <c r="B67" s="137" t="s">
        <v>212</v>
      </c>
      <c r="C67" s="138" t="s">
        <v>19</v>
      </c>
      <c r="D67" s="40">
        <f>D66*0.3</f>
        <v>24.88872</v>
      </c>
      <c r="E67" s="39"/>
      <c r="F67" s="40"/>
      <c r="G67" s="3"/>
      <c r="H67" s="11"/>
      <c r="I67" s="11"/>
      <c r="J67" s="22"/>
    </row>
    <row r="68" spans="1:10" ht="15">
      <c r="A68" s="136"/>
      <c r="B68" s="139" t="s">
        <v>213</v>
      </c>
      <c r="C68" s="138" t="s">
        <v>19</v>
      </c>
      <c r="D68" s="40">
        <f>D66*0.7</f>
        <v>58.073679999999996</v>
      </c>
      <c r="E68" s="39"/>
      <c r="F68" s="40"/>
      <c r="G68" s="3"/>
      <c r="H68" s="11"/>
      <c r="I68" s="11"/>
      <c r="J68" s="22"/>
    </row>
    <row r="69" spans="1:10" ht="15">
      <c r="A69" s="119"/>
      <c r="B69" s="120"/>
      <c r="C69" s="121"/>
      <c r="D69" s="174"/>
      <c r="E69" s="175"/>
      <c r="F69" s="175"/>
      <c r="G69" s="3"/>
      <c r="H69" s="11"/>
      <c r="I69" s="12"/>
      <c r="J69" s="12"/>
    </row>
    <row r="70" spans="1:10" ht="26.25">
      <c r="A70" s="133" t="s">
        <v>55</v>
      </c>
      <c r="B70" s="122" t="s">
        <v>49</v>
      </c>
      <c r="C70" s="121" t="s">
        <v>14</v>
      </c>
      <c r="D70" s="174">
        <f>D31*0.75</f>
        <v>281.3325</v>
      </c>
      <c r="E70" s="175"/>
      <c r="F70" s="175"/>
      <c r="G70" s="3"/>
      <c r="H70" s="11"/>
      <c r="I70" s="11"/>
      <c r="J70" s="22"/>
    </row>
    <row r="71" spans="1:10" ht="15">
      <c r="A71" s="119"/>
      <c r="B71" s="120"/>
      <c r="C71" s="121"/>
      <c r="D71" s="174"/>
      <c r="E71" s="175"/>
      <c r="F71" s="175"/>
      <c r="G71" s="3"/>
      <c r="H71" s="11"/>
      <c r="I71" s="12"/>
      <c r="J71" s="12"/>
    </row>
    <row r="72" spans="1:10" ht="25.5">
      <c r="A72" s="133" t="s">
        <v>56</v>
      </c>
      <c r="B72" s="140" t="s">
        <v>65</v>
      </c>
      <c r="C72" s="121" t="s">
        <v>23</v>
      </c>
      <c r="D72" s="174">
        <v>45</v>
      </c>
      <c r="E72" s="175"/>
      <c r="F72" s="175"/>
      <c r="G72" s="3"/>
      <c r="H72" s="11"/>
      <c r="I72" s="11"/>
      <c r="J72" s="22"/>
    </row>
    <row r="73" spans="1:10" ht="15">
      <c r="A73" s="119"/>
      <c r="B73" s="120"/>
      <c r="C73" s="121"/>
      <c r="D73" s="174"/>
      <c r="E73" s="175"/>
      <c r="F73" s="175"/>
      <c r="G73" s="3"/>
      <c r="H73" s="11"/>
      <c r="I73" s="12"/>
      <c r="J73" s="12"/>
    </row>
    <row r="74" spans="1:10" ht="51.75">
      <c r="A74" s="133" t="s">
        <v>57</v>
      </c>
      <c r="B74" s="122" t="s">
        <v>88</v>
      </c>
      <c r="C74" s="121" t="s">
        <v>19</v>
      </c>
      <c r="D74" s="174">
        <v>54.2829</v>
      </c>
      <c r="E74" s="175"/>
      <c r="F74" s="175"/>
      <c r="G74" s="3"/>
      <c r="H74" s="11"/>
      <c r="I74" s="11"/>
      <c r="J74" s="22"/>
    </row>
    <row r="75" spans="1:10" ht="15">
      <c r="A75" s="119"/>
      <c r="B75" s="120"/>
      <c r="C75" s="121"/>
      <c r="D75" s="174"/>
      <c r="E75" s="175"/>
      <c r="F75" s="175"/>
      <c r="G75" s="25"/>
      <c r="H75" s="12"/>
      <c r="I75" s="12"/>
      <c r="J75" s="12"/>
    </row>
    <row r="76" spans="1:10" ht="77.25">
      <c r="A76" s="133" t="s">
        <v>58</v>
      </c>
      <c r="B76" s="122" t="s">
        <v>50</v>
      </c>
      <c r="C76" s="121" t="s">
        <v>19</v>
      </c>
      <c r="D76" s="174">
        <v>199.1266</v>
      </c>
      <c r="E76" s="175"/>
      <c r="F76" s="175"/>
      <c r="G76" s="25"/>
      <c r="H76" s="12"/>
      <c r="I76" s="12"/>
      <c r="J76" s="12"/>
    </row>
    <row r="77" spans="1:10" ht="15">
      <c r="A77" s="119"/>
      <c r="B77" s="127"/>
      <c r="C77" s="97"/>
      <c r="D77" s="4"/>
      <c r="E77" s="23"/>
      <c r="F77" s="24"/>
      <c r="G77" s="25"/>
      <c r="H77" s="12"/>
      <c r="I77" s="12"/>
      <c r="J77" s="12"/>
    </row>
    <row r="78" spans="1:10" ht="114.75">
      <c r="A78" s="133" t="s">
        <v>59</v>
      </c>
      <c r="B78" s="140" t="s">
        <v>132</v>
      </c>
      <c r="C78" s="121" t="s">
        <v>19</v>
      </c>
      <c r="D78" s="174">
        <v>639.6443</v>
      </c>
      <c r="E78" s="175"/>
      <c r="F78" s="175"/>
      <c r="G78" s="3"/>
      <c r="H78" s="11"/>
      <c r="I78" s="22"/>
      <c r="J78" s="12"/>
    </row>
    <row r="79" spans="1:10" ht="15">
      <c r="A79" s="119"/>
      <c r="B79" s="120"/>
      <c r="C79" s="121"/>
      <c r="D79" s="174"/>
      <c r="E79" s="175"/>
      <c r="F79" s="175"/>
      <c r="G79" s="3"/>
      <c r="H79" s="11"/>
      <c r="I79" s="12"/>
      <c r="J79" s="12"/>
    </row>
    <row r="80" spans="1:10" ht="39">
      <c r="A80" s="133" t="s">
        <v>60</v>
      </c>
      <c r="B80" s="122" t="s">
        <v>51</v>
      </c>
      <c r="C80" s="121" t="s">
        <v>19</v>
      </c>
      <c r="D80" s="174">
        <v>271.824</v>
      </c>
      <c r="E80" s="175"/>
      <c r="F80" s="175"/>
      <c r="G80" s="3"/>
      <c r="H80" s="11"/>
      <c r="I80" s="27"/>
      <c r="J80" s="22"/>
    </row>
    <row r="81" spans="1:10" ht="15">
      <c r="A81" s="119"/>
      <c r="B81" s="120"/>
      <c r="C81" s="121"/>
      <c r="D81" s="174"/>
      <c r="E81" s="175"/>
      <c r="F81" s="175"/>
      <c r="G81" s="3"/>
      <c r="H81" s="11"/>
      <c r="I81" s="12"/>
      <c r="J81" s="12"/>
    </row>
    <row r="82" spans="1:10" s="18" customFormat="1" ht="16.5" thickBot="1">
      <c r="A82" s="130"/>
      <c r="B82" s="131" t="s">
        <v>20</v>
      </c>
      <c r="C82" s="132"/>
      <c r="D82" s="177"/>
      <c r="E82" s="178"/>
      <c r="F82" s="179"/>
      <c r="G82" s="3"/>
      <c r="H82" s="11"/>
      <c r="I82" s="17"/>
      <c r="J82" s="17"/>
    </row>
    <row r="83" spans="1:10" ht="15">
      <c r="A83" s="141"/>
      <c r="B83" s="142"/>
      <c r="C83" s="143"/>
      <c r="D83" s="28"/>
      <c r="E83" s="8"/>
      <c r="F83" s="8"/>
      <c r="G83" s="3"/>
      <c r="H83" s="11"/>
      <c r="I83" s="12"/>
      <c r="J83" s="12"/>
    </row>
    <row r="84" spans="1:10" ht="18.75" thickBot="1">
      <c r="A84" s="116" t="s">
        <v>9</v>
      </c>
      <c r="B84" s="144" t="s">
        <v>21</v>
      </c>
      <c r="C84" s="118"/>
      <c r="D84" s="172"/>
      <c r="E84" s="173"/>
      <c r="F84" s="173"/>
      <c r="G84" s="3"/>
      <c r="H84" s="11"/>
      <c r="I84" s="12"/>
      <c r="J84" s="12"/>
    </row>
    <row r="85" spans="1:10" ht="15.75" thickTop="1">
      <c r="A85" s="119"/>
      <c r="B85" s="120"/>
      <c r="C85" s="121"/>
      <c r="D85" s="174"/>
      <c r="E85" s="175"/>
      <c r="F85" s="175"/>
      <c r="G85" s="3"/>
      <c r="H85" s="11"/>
      <c r="I85" s="12"/>
      <c r="J85" s="12"/>
    </row>
    <row r="86" spans="1:10" ht="26.25">
      <c r="A86" s="133" t="s">
        <v>93</v>
      </c>
      <c r="B86" s="122" t="s">
        <v>89</v>
      </c>
      <c r="C86" s="121" t="s">
        <v>15</v>
      </c>
      <c r="D86" s="174">
        <v>760.22</v>
      </c>
      <c r="E86" s="175"/>
      <c r="F86" s="175"/>
      <c r="G86" s="3"/>
      <c r="H86" s="11"/>
      <c r="I86" s="11"/>
      <c r="J86" s="22"/>
    </row>
    <row r="87" spans="1:10" ht="15">
      <c r="A87" s="119"/>
      <c r="B87" s="120"/>
      <c r="C87" s="121"/>
      <c r="D87" s="174"/>
      <c r="E87" s="175"/>
      <c r="F87" s="175"/>
      <c r="G87" s="3"/>
      <c r="H87" s="11"/>
      <c r="I87" s="12"/>
      <c r="J87" s="12"/>
    </row>
    <row r="88" spans="1:10" ht="51.75">
      <c r="A88" s="145" t="s">
        <v>94</v>
      </c>
      <c r="B88" s="122" t="s">
        <v>90</v>
      </c>
      <c r="C88" s="121" t="s">
        <v>14</v>
      </c>
      <c r="D88" s="174">
        <v>802.6044</v>
      </c>
      <c r="E88" s="175"/>
      <c r="F88" s="175"/>
      <c r="G88" s="3"/>
      <c r="H88" s="11"/>
      <c r="I88" s="11"/>
      <c r="J88" s="22"/>
    </row>
    <row r="89" spans="1:10" ht="15">
      <c r="A89" s="119"/>
      <c r="B89" s="120"/>
      <c r="C89" s="121"/>
      <c r="D89" s="174"/>
      <c r="E89" s="175"/>
      <c r="F89" s="175"/>
      <c r="G89" s="3"/>
      <c r="H89" s="11"/>
      <c r="I89" s="12"/>
      <c r="J89" s="12"/>
    </row>
    <row r="90" spans="1:10" ht="64.5">
      <c r="A90" s="133" t="s">
        <v>95</v>
      </c>
      <c r="B90" s="122" t="s">
        <v>217</v>
      </c>
      <c r="C90" s="121" t="s">
        <v>19</v>
      </c>
      <c r="D90" s="174">
        <v>301.7417</v>
      </c>
      <c r="E90" s="175"/>
      <c r="F90" s="175"/>
      <c r="G90" s="25"/>
      <c r="H90" s="12"/>
      <c r="I90" s="12"/>
      <c r="J90" s="12"/>
    </row>
    <row r="91" spans="1:10" ht="15">
      <c r="A91" s="119"/>
      <c r="B91" s="120"/>
      <c r="C91" s="121"/>
      <c r="D91" s="174"/>
      <c r="E91" s="175"/>
      <c r="F91" s="175"/>
      <c r="G91" s="25"/>
      <c r="H91" s="12"/>
      <c r="I91" s="12"/>
      <c r="J91" s="12"/>
    </row>
    <row r="92" spans="1:10" ht="64.5">
      <c r="A92" s="145" t="s">
        <v>96</v>
      </c>
      <c r="B92" s="122" t="s">
        <v>134</v>
      </c>
      <c r="C92" s="121" t="s">
        <v>14</v>
      </c>
      <c r="D92" s="174">
        <f>D88</f>
        <v>802.6044</v>
      </c>
      <c r="E92" s="175"/>
      <c r="F92" s="175"/>
      <c r="G92" s="25"/>
      <c r="H92" s="12"/>
      <c r="I92" s="12"/>
      <c r="J92" s="12"/>
    </row>
    <row r="93" spans="1:10" ht="15">
      <c r="A93" s="119"/>
      <c r="B93" s="120"/>
      <c r="C93" s="121"/>
      <c r="D93" s="174"/>
      <c r="E93" s="175"/>
      <c r="F93" s="175"/>
      <c r="G93" s="25"/>
      <c r="H93" s="12"/>
      <c r="I93" s="12"/>
      <c r="J93" s="12"/>
    </row>
    <row r="94" spans="1:10" s="18" customFormat="1" ht="16.5" thickBot="1">
      <c r="A94" s="130"/>
      <c r="B94" s="131" t="s">
        <v>22</v>
      </c>
      <c r="C94" s="132"/>
      <c r="D94" s="177"/>
      <c r="E94" s="178"/>
      <c r="F94" s="179"/>
      <c r="G94" s="3"/>
      <c r="H94" s="11"/>
      <c r="I94" s="17"/>
      <c r="J94" s="17"/>
    </row>
    <row r="96" spans="1:10" ht="18.75" thickBot="1">
      <c r="A96" s="116" t="s">
        <v>63</v>
      </c>
      <c r="B96" s="144" t="s">
        <v>64</v>
      </c>
      <c r="C96" s="118"/>
      <c r="D96" s="172"/>
      <c r="E96" s="173"/>
      <c r="F96" s="173"/>
      <c r="G96" s="3"/>
      <c r="H96" s="11"/>
      <c r="I96" s="12"/>
      <c r="J96" s="12"/>
    </row>
    <row r="97" spans="1:10" ht="15.75" thickTop="1">
      <c r="A97" s="119"/>
      <c r="B97" s="120"/>
      <c r="C97" s="121"/>
      <c r="D97" s="174"/>
      <c r="E97" s="175"/>
      <c r="F97" s="175"/>
      <c r="G97" s="3"/>
      <c r="H97" s="11"/>
      <c r="I97" s="12"/>
      <c r="J97" s="12"/>
    </row>
    <row r="98" spans="1:10" ht="102.75">
      <c r="A98" s="133" t="s">
        <v>71</v>
      </c>
      <c r="B98" s="122" t="s">
        <v>112</v>
      </c>
      <c r="C98" s="121" t="s">
        <v>15</v>
      </c>
      <c r="D98" s="174">
        <f>D31</f>
        <v>375.11</v>
      </c>
      <c r="E98" s="175"/>
      <c r="F98" s="175"/>
      <c r="G98" s="3"/>
      <c r="H98" s="11"/>
      <c r="I98" s="11"/>
      <c r="J98" s="22"/>
    </row>
    <row r="99" spans="1:10" ht="15">
      <c r="A99" s="119"/>
      <c r="B99" s="120"/>
      <c r="C99" s="121"/>
      <c r="D99" s="174"/>
      <c r="E99" s="175"/>
      <c r="F99" s="175"/>
      <c r="G99" s="3"/>
      <c r="H99" s="11"/>
      <c r="I99" s="12"/>
      <c r="J99" s="12"/>
    </row>
    <row r="100" spans="1:11" ht="15">
      <c r="A100" s="145" t="s">
        <v>72</v>
      </c>
      <c r="B100" s="140" t="s">
        <v>67</v>
      </c>
      <c r="C100" s="121"/>
      <c r="D100" s="174"/>
      <c r="E100" s="175"/>
      <c r="F100" s="175"/>
      <c r="G100" s="25"/>
      <c r="H100" s="12"/>
      <c r="I100" s="12"/>
      <c r="J100" s="22"/>
      <c r="K100" s="29"/>
    </row>
    <row r="101" spans="1:11" ht="25.5">
      <c r="A101" s="119"/>
      <c r="B101" s="140" t="s">
        <v>104</v>
      </c>
      <c r="C101" s="121"/>
      <c r="D101" s="174"/>
      <c r="E101" s="175"/>
      <c r="F101" s="175"/>
      <c r="G101" s="25"/>
      <c r="H101" s="12"/>
      <c r="I101" s="12"/>
      <c r="J101" s="22"/>
      <c r="K101" s="29"/>
    </row>
    <row r="102" spans="1:11" ht="38.25">
      <c r="A102" s="119"/>
      <c r="B102" s="140" t="s">
        <v>68</v>
      </c>
      <c r="C102" s="121"/>
      <c r="D102" s="174"/>
      <c r="E102" s="175"/>
      <c r="F102" s="175"/>
      <c r="G102" s="25"/>
      <c r="H102" s="12"/>
      <c r="I102" s="12"/>
      <c r="J102" s="22"/>
      <c r="K102" s="29"/>
    </row>
    <row r="103" spans="1:11" ht="25.5">
      <c r="A103" s="119"/>
      <c r="B103" s="140" t="s">
        <v>69</v>
      </c>
      <c r="C103" s="121"/>
      <c r="D103" s="174"/>
      <c r="E103" s="175"/>
      <c r="F103" s="175"/>
      <c r="G103" s="25"/>
      <c r="H103" s="12"/>
      <c r="I103" s="12"/>
      <c r="J103" s="22"/>
      <c r="K103" s="29"/>
    </row>
    <row r="104" spans="1:11" ht="15">
      <c r="A104" s="119"/>
      <c r="B104" s="147" t="s">
        <v>215</v>
      </c>
      <c r="C104" s="138" t="s">
        <v>70</v>
      </c>
      <c r="D104" s="40">
        <v>7</v>
      </c>
      <c r="E104" s="39"/>
      <c r="F104" s="40"/>
      <c r="G104" s="79"/>
      <c r="H104" s="12"/>
      <c r="I104" s="12"/>
      <c r="J104" s="22"/>
      <c r="K104" s="29"/>
    </row>
    <row r="105" spans="1:11" ht="15">
      <c r="A105" s="119"/>
      <c r="B105" s="148" t="s">
        <v>91</v>
      </c>
      <c r="C105" s="138" t="s">
        <v>70</v>
      </c>
      <c r="D105" s="40">
        <v>9</v>
      </c>
      <c r="E105" s="39"/>
      <c r="F105" s="40"/>
      <c r="G105" s="79"/>
      <c r="H105" s="12"/>
      <c r="I105" s="12"/>
      <c r="J105" s="22"/>
      <c r="K105" s="29"/>
    </row>
    <row r="106" spans="1:10" ht="15">
      <c r="A106" s="119"/>
      <c r="B106" s="120"/>
      <c r="C106" s="121"/>
      <c r="D106" s="174"/>
      <c r="E106" s="175"/>
      <c r="F106" s="175"/>
      <c r="G106" s="25"/>
      <c r="H106" s="12"/>
      <c r="I106" s="12"/>
      <c r="J106" s="12"/>
    </row>
    <row r="107" spans="1:10" ht="63.75">
      <c r="A107" s="133" t="s">
        <v>73</v>
      </c>
      <c r="B107" s="140" t="s">
        <v>135</v>
      </c>
      <c r="C107" s="121"/>
      <c r="D107" s="174"/>
      <c r="E107" s="175"/>
      <c r="F107" s="175"/>
      <c r="G107" s="25"/>
      <c r="H107" s="12"/>
      <c r="I107" s="12"/>
      <c r="J107" s="12"/>
    </row>
    <row r="108" spans="1:10" ht="15">
      <c r="A108" s="119"/>
      <c r="B108" s="149" t="s">
        <v>136</v>
      </c>
      <c r="C108" s="150" t="s">
        <v>70</v>
      </c>
      <c r="D108" s="52">
        <v>16</v>
      </c>
      <c r="E108" s="39"/>
      <c r="F108" s="40"/>
      <c r="G108" s="25"/>
      <c r="H108" s="12"/>
      <c r="I108" s="12"/>
      <c r="J108" s="12"/>
    </row>
    <row r="109" spans="1:10" ht="15">
      <c r="A109" s="119"/>
      <c r="B109" s="120"/>
      <c r="C109" s="121"/>
      <c r="D109" s="174"/>
      <c r="E109" s="175"/>
      <c r="F109" s="175"/>
      <c r="G109" s="25"/>
      <c r="H109" s="12"/>
      <c r="I109" s="12"/>
      <c r="J109" s="12"/>
    </row>
    <row r="110" spans="1:10" ht="25.5">
      <c r="A110" s="145" t="s">
        <v>74</v>
      </c>
      <c r="B110" s="146" t="s">
        <v>210</v>
      </c>
      <c r="C110" s="121" t="s">
        <v>15</v>
      </c>
      <c r="D110" s="174">
        <v>11.27</v>
      </c>
      <c r="E110" s="175"/>
      <c r="F110" s="175"/>
      <c r="G110" s="3"/>
      <c r="H110" s="11"/>
      <c r="I110" s="12"/>
      <c r="J110" s="12"/>
    </row>
    <row r="111" spans="1:10" ht="15">
      <c r="A111" s="119"/>
      <c r="B111" s="120"/>
      <c r="C111" s="121"/>
      <c r="D111" s="174"/>
      <c r="E111" s="175"/>
      <c r="F111" s="175"/>
      <c r="G111" s="3"/>
      <c r="H111" s="11"/>
      <c r="I111" s="12"/>
      <c r="J111" s="12"/>
    </row>
    <row r="112" spans="1:10" ht="51.75">
      <c r="A112" s="145" t="s">
        <v>75</v>
      </c>
      <c r="B112" s="122" t="s">
        <v>119</v>
      </c>
      <c r="C112" s="121" t="s">
        <v>19</v>
      </c>
      <c r="D112" s="174">
        <v>12</v>
      </c>
      <c r="E112" s="175"/>
      <c r="F112" s="175"/>
      <c r="G112" s="25"/>
      <c r="H112" s="12"/>
      <c r="I112" s="12"/>
      <c r="J112" s="12"/>
    </row>
    <row r="113" spans="1:10" ht="15">
      <c r="A113" s="119"/>
      <c r="B113" s="120"/>
      <c r="C113" s="121"/>
      <c r="D113" s="174"/>
      <c r="E113" s="175"/>
      <c r="F113" s="175"/>
      <c r="G113" s="25"/>
      <c r="H113" s="12"/>
      <c r="I113" s="12"/>
      <c r="J113" s="12"/>
    </row>
    <row r="114" spans="1:10" ht="39">
      <c r="A114" s="145" t="s">
        <v>194</v>
      </c>
      <c r="B114" s="134" t="s">
        <v>193</v>
      </c>
      <c r="C114" s="121" t="s">
        <v>31</v>
      </c>
      <c r="D114" s="174">
        <v>8</v>
      </c>
      <c r="E114" s="175"/>
      <c r="F114" s="175"/>
      <c r="G114" s="25"/>
      <c r="H114" s="12"/>
      <c r="I114" s="12"/>
      <c r="J114" s="12"/>
    </row>
    <row r="115" spans="1:10" ht="15">
      <c r="A115" s="119"/>
      <c r="B115" s="120"/>
      <c r="C115" s="121"/>
      <c r="D115" s="174"/>
      <c r="E115" s="175"/>
      <c r="F115" s="175"/>
      <c r="G115" s="25"/>
      <c r="H115" s="12"/>
      <c r="I115" s="12"/>
      <c r="J115" s="12"/>
    </row>
    <row r="116" spans="1:10" ht="39">
      <c r="A116" s="145" t="s">
        <v>196</v>
      </c>
      <c r="B116" s="134" t="s">
        <v>214</v>
      </c>
      <c r="C116" s="121" t="s">
        <v>31</v>
      </c>
      <c r="D116" s="174">
        <v>1</v>
      </c>
      <c r="E116" s="175"/>
      <c r="F116" s="175"/>
      <c r="G116" s="25"/>
      <c r="H116" s="12"/>
      <c r="I116" s="12"/>
      <c r="J116" s="12"/>
    </row>
    <row r="117" spans="1:10" ht="15">
      <c r="A117" s="119"/>
      <c r="B117" s="120"/>
      <c r="C117" s="121"/>
      <c r="D117" s="174"/>
      <c r="E117" s="175"/>
      <c r="F117" s="175"/>
      <c r="G117" s="25"/>
      <c r="H117" s="12"/>
      <c r="I117" s="12"/>
      <c r="J117" s="12"/>
    </row>
    <row r="118" spans="1:10" ht="77.25">
      <c r="A118" s="145" t="s">
        <v>226</v>
      </c>
      <c r="B118" s="134" t="s">
        <v>195</v>
      </c>
      <c r="C118" s="121" t="s">
        <v>31</v>
      </c>
      <c r="D118" s="174">
        <v>9</v>
      </c>
      <c r="E118" s="175"/>
      <c r="F118" s="175"/>
      <c r="G118" s="25"/>
      <c r="H118" s="12"/>
      <c r="I118" s="12"/>
      <c r="J118" s="12"/>
    </row>
    <row r="119" spans="1:10" ht="15">
      <c r="A119" s="119"/>
      <c r="B119" s="120"/>
      <c r="C119" s="121"/>
      <c r="D119" s="174"/>
      <c r="E119" s="175"/>
      <c r="F119" s="175"/>
      <c r="G119" s="25"/>
      <c r="H119" s="12"/>
      <c r="I119" s="12"/>
      <c r="J119" s="12"/>
    </row>
    <row r="120" spans="1:10" s="18" customFormat="1" ht="16.5" thickBot="1">
      <c r="A120" s="130"/>
      <c r="B120" s="131" t="s">
        <v>83</v>
      </c>
      <c r="C120" s="132"/>
      <c r="D120" s="177"/>
      <c r="E120" s="178"/>
      <c r="F120" s="179"/>
      <c r="G120" s="3"/>
      <c r="H120" s="11"/>
      <c r="I120" s="17"/>
      <c r="J120" s="17"/>
    </row>
    <row r="122" spans="1:6" ht="18.75" thickBot="1">
      <c r="A122" s="155" t="s">
        <v>77</v>
      </c>
      <c r="B122" s="144" t="s">
        <v>137</v>
      </c>
      <c r="C122" s="118"/>
      <c r="D122" s="172"/>
      <c r="E122" s="173"/>
      <c r="F122" s="173"/>
    </row>
    <row r="123" spans="1:6" ht="15.75" thickTop="1">
      <c r="A123" s="119"/>
      <c r="B123" s="120"/>
      <c r="C123" s="121"/>
      <c r="D123" s="174"/>
      <c r="E123" s="175"/>
      <c r="F123" s="175"/>
    </row>
    <row r="124" spans="1:6" ht="51">
      <c r="A124" s="145" t="s">
        <v>97</v>
      </c>
      <c r="B124" s="120" t="s">
        <v>138</v>
      </c>
      <c r="C124" s="121" t="s">
        <v>31</v>
      </c>
      <c r="D124" s="174">
        <v>1</v>
      </c>
      <c r="E124" s="175"/>
      <c r="F124" s="175"/>
    </row>
    <row r="125" spans="1:6" ht="15">
      <c r="A125" s="119"/>
      <c r="B125" s="120"/>
      <c r="C125" s="121"/>
      <c r="D125" s="174"/>
      <c r="E125" s="175"/>
      <c r="F125" s="175"/>
    </row>
    <row r="126" spans="1:6" ht="38.25">
      <c r="A126" s="145" t="s">
        <v>98</v>
      </c>
      <c r="B126" s="120" t="s">
        <v>139</v>
      </c>
      <c r="C126" s="121" t="s">
        <v>31</v>
      </c>
      <c r="D126" s="174">
        <v>1</v>
      </c>
      <c r="E126" s="175"/>
      <c r="F126" s="175"/>
    </row>
    <row r="127" spans="1:6" ht="15">
      <c r="A127" s="119"/>
      <c r="B127" s="120"/>
      <c r="C127" s="121"/>
      <c r="D127" s="174"/>
      <c r="E127" s="175"/>
      <c r="F127" s="175"/>
    </row>
    <row r="128" spans="1:6" ht="26.25">
      <c r="A128" s="145" t="s">
        <v>99</v>
      </c>
      <c r="B128" s="156" t="s">
        <v>35</v>
      </c>
      <c r="C128" s="121" t="s">
        <v>31</v>
      </c>
      <c r="D128" s="174">
        <v>1</v>
      </c>
      <c r="E128" s="175"/>
      <c r="F128" s="175"/>
    </row>
    <row r="129" spans="1:6" ht="15">
      <c r="A129" s="119"/>
      <c r="B129" s="120"/>
      <c r="C129" s="121"/>
      <c r="D129" s="174"/>
      <c r="E129" s="175"/>
      <c r="F129" s="175"/>
    </row>
    <row r="130" spans="1:6" ht="51.75">
      <c r="A130" s="145" t="s">
        <v>100</v>
      </c>
      <c r="B130" s="156" t="s">
        <v>33</v>
      </c>
      <c r="C130" s="121" t="s">
        <v>31</v>
      </c>
      <c r="D130" s="174">
        <v>1</v>
      </c>
      <c r="E130" s="175"/>
      <c r="F130" s="175"/>
    </row>
    <row r="131" spans="1:6" ht="15">
      <c r="A131" s="119"/>
      <c r="B131" s="122"/>
      <c r="C131" s="121"/>
      <c r="D131" s="174"/>
      <c r="E131" s="175"/>
      <c r="F131" s="175"/>
    </row>
    <row r="132" spans="1:6" ht="15">
      <c r="A132" s="145" t="s">
        <v>101</v>
      </c>
      <c r="B132" s="156" t="s">
        <v>140</v>
      </c>
      <c r="C132" s="121" t="s">
        <v>31</v>
      </c>
      <c r="D132" s="174">
        <f>D35</f>
        <v>5</v>
      </c>
      <c r="E132" s="175"/>
      <c r="F132" s="175"/>
    </row>
    <row r="133" spans="1:6" ht="15">
      <c r="A133" s="119"/>
      <c r="B133" s="122"/>
      <c r="C133" s="121"/>
      <c r="D133" s="174"/>
      <c r="E133" s="175"/>
      <c r="F133" s="175"/>
    </row>
    <row r="134" spans="1:6" ht="38.25">
      <c r="A134" s="145" t="s">
        <v>102</v>
      </c>
      <c r="B134" s="120" t="s">
        <v>141</v>
      </c>
      <c r="C134" s="121" t="s">
        <v>31</v>
      </c>
      <c r="D134" s="174">
        <v>1</v>
      </c>
      <c r="E134" s="175"/>
      <c r="F134" s="175"/>
    </row>
    <row r="135" spans="1:6" ht="15">
      <c r="A135" s="119"/>
      <c r="B135" s="122"/>
      <c r="C135" s="121"/>
      <c r="D135" s="174"/>
      <c r="E135" s="175"/>
      <c r="F135" s="175"/>
    </row>
    <row r="136" spans="1:6" ht="51.75">
      <c r="A136" s="145" t="s">
        <v>103</v>
      </c>
      <c r="B136" s="156" t="s">
        <v>142</v>
      </c>
      <c r="C136" s="121" t="s">
        <v>31</v>
      </c>
      <c r="D136" s="174">
        <v>1</v>
      </c>
      <c r="E136" s="175"/>
      <c r="F136" s="175"/>
    </row>
    <row r="137" spans="1:6" ht="15">
      <c r="A137" s="119"/>
      <c r="B137" s="122"/>
      <c r="C137" s="121"/>
      <c r="D137" s="174"/>
      <c r="E137" s="175"/>
      <c r="F137" s="175"/>
    </row>
    <row r="138" spans="1:6" ht="38.25">
      <c r="A138" s="145" t="s">
        <v>146</v>
      </c>
      <c r="B138" s="120" t="s">
        <v>143</v>
      </c>
      <c r="C138" s="121" t="s">
        <v>31</v>
      </c>
      <c r="D138" s="174">
        <v>1</v>
      </c>
      <c r="E138" s="175"/>
      <c r="F138" s="175"/>
    </row>
    <row r="139" spans="1:6" ht="15">
      <c r="A139" s="119"/>
      <c r="B139" s="120"/>
      <c r="C139" s="121"/>
      <c r="D139" s="174"/>
      <c r="E139" s="175"/>
      <c r="F139" s="175"/>
    </row>
    <row r="140" spans="1:6" ht="26.25">
      <c r="A140" s="145" t="s">
        <v>147</v>
      </c>
      <c r="B140" s="156" t="s">
        <v>144</v>
      </c>
      <c r="C140" s="121" t="s">
        <v>31</v>
      </c>
      <c r="D140" s="174">
        <v>1</v>
      </c>
      <c r="E140" s="175"/>
      <c r="F140" s="175"/>
    </row>
    <row r="141" spans="1:6" ht="15">
      <c r="A141" s="119"/>
      <c r="B141" s="122"/>
      <c r="C141" s="121"/>
      <c r="D141" s="174"/>
      <c r="E141" s="175"/>
      <c r="F141" s="175"/>
    </row>
    <row r="142" spans="1:6" ht="16.5" thickBot="1">
      <c r="A142" s="157"/>
      <c r="B142" s="131" t="s">
        <v>145</v>
      </c>
      <c r="C142" s="132"/>
      <c r="D142" s="177"/>
      <c r="E142" s="178"/>
      <c r="F142" s="179"/>
    </row>
    <row r="144" spans="1:10" ht="18.75" thickBot="1">
      <c r="A144" s="116" t="s">
        <v>154</v>
      </c>
      <c r="B144" s="144" t="s">
        <v>76</v>
      </c>
      <c r="C144" s="118"/>
      <c r="D144" s="172"/>
      <c r="E144" s="173"/>
      <c r="F144" s="173"/>
      <c r="G144" s="3"/>
      <c r="H144" s="11"/>
      <c r="I144" s="12"/>
      <c r="J144" s="12"/>
    </row>
    <row r="145" spans="1:10" ht="15.75" thickTop="1">
      <c r="A145" s="119"/>
      <c r="B145" s="120"/>
      <c r="C145" s="121"/>
      <c r="D145" s="174"/>
      <c r="E145" s="175"/>
      <c r="F145" s="175"/>
      <c r="G145" s="3"/>
      <c r="H145" s="11"/>
      <c r="I145" s="12"/>
      <c r="J145" s="12"/>
    </row>
    <row r="146" spans="1:10" ht="25.5">
      <c r="A146" s="145" t="s">
        <v>155</v>
      </c>
      <c r="B146" s="120" t="s">
        <v>17</v>
      </c>
      <c r="C146" s="121" t="s">
        <v>31</v>
      </c>
      <c r="D146" s="176" t="s">
        <v>186</v>
      </c>
      <c r="E146" s="175"/>
      <c r="F146" s="175"/>
      <c r="G146" s="3"/>
      <c r="H146" s="11"/>
      <c r="I146" s="12"/>
      <c r="J146" s="12"/>
    </row>
    <row r="147" spans="1:10" ht="15">
      <c r="A147" s="119"/>
      <c r="B147" s="120"/>
      <c r="C147" s="121"/>
      <c r="D147" s="174"/>
      <c r="E147" s="175"/>
      <c r="F147" s="175"/>
      <c r="G147" s="3"/>
      <c r="H147" s="11"/>
      <c r="I147" s="12"/>
      <c r="J147" s="12"/>
    </row>
    <row r="148" spans="1:10" ht="15">
      <c r="A148" s="145" t="s">
        <v>156</v>
      </c>
      <c r="B148" s="158" t="s">
        <v>148</v>
      </c>
      <c r="C148" s="121" t="s">
        <v>31</v>
      </c>
      <c r="D148" s="176" t="s">
        <v>187</v>
      </c>
      <c r="E148" s="175"/>
      <c r="F148" s="175"/>
      <c r="G148" s="3"/>
      <c r="H148" s="11"/>
      <c r="I148" s="12"/>
      <c r="J148" s="12"/>
    </row>
    <row r="149" spans="1:10" ht="15">
      <c r="A149" s="119"/>
      <c r="B149" s="120"/>
      <c r="C149" s="121"/>
      <c r="D149" s="174"/>
      <c r="E149" s="175"/>
      <c r="F149" s="175"/>
      <c r="G149" s="3"/>
      <c r="H149" s="11"/>
      <c r="I149" s="12"/>
      <c r="J149" s="12"/>
    </row>
    <row r="150" spans="1:10" ht="39">
      <c r="A150" s="145" t="s">
        <v>157</v>
      </c>
      <c r="B150" s="122" t="s">
        <v>78</v>
      </c>
      <c r="C150" s="121" t="s">
        <v>31</v>
      </c>
      <c r="D150" s="174">
        <v>1</v>
      </c>
      <c r="E150" s="175"/>
      <c r="F150" s="175"/>
      <c r="G150" s="3"/>
      <c r="H150" s="11"/>
      <c r="I150" s="12"/>
      <c r="J150" s="12"/>
    </row>
    <row r="151" spans="1:10" ht="15">
      <c r="A151" s="119"/>
      <c r="B151" s="120"/>
      <c r="C151" s="121"/>
      <c r="D151" s="174"/>
      <c r="E151" s="175"/>
      <c r="F151" s="175"/>
      <c r="G151" s="3"/>
      <c r="H151" s="11"/>
      <c r="I151" s="12"/>
      <c r="J151" s="12"/>
    </row>
    <row r="152" spans="1:10" ht="15">
      <c r="A152" s="145" t="s">
        <v>158</v>
      </c>
      <c r="B152" s="122" t="s">
        <v>149</v>
      </c>
      <c r="C152" s="121" t="s">
        <v>31</v>
      </c>
      <c r="D152" s="174">
        <v>1</v>
      </c>
      <c r="E152" s="175"/>
      <c r="F152" s="175"/>
      <c r="G152" s="3"/>
      <c r="H152" s="11"/>
      <c r="I152" s="12"/>
      <c r="J152" s="12"/>
    </row>
    <row r="153" spans="1:10" ht="15">
      <c r="A153" s="119"/>
      <c r="B153" s="120"/>
      <c r="C153" s="121"/>
      <c r="D153" s="174"/>
      <c r="E153" s="175"/>
      <c r="F153" s="175"/>
      <c r="G153" s="3"/>
      <c r="H153" s="11"/>
      <c r="I153" s="12"/>
      <c r="J153" s="12"/>
    </row>
    <row r="154" spans="1:10" ht="26.25">
      <c r="A154" s="145" t="s">
        <v>159</v>
      </c>
      <c r="B154" s="122" t="s">
        <v>79</v>
      </c>
      <c r="C154" s="121" t="s">
        <v>15</v>
      </c>
      <c r="D154" s="174">
        <f>D31</f>
        <v>375.11</v>
      </c>
      <c r="E154" s="175"/>
      <c r="F154" s="175"/>
      <c r="G154" s="3"/>
      <c r="H154" s="11"/>
      <c r="I154" s="12"/>
      <c r="J154" s="12"/>
    </row>
    <row r="155" spans="1:10" ht="15">
      <c r="A155" s="119"/>
      <c r="B155" s="120"/>
      <c r="C155" s="121"/>
      <c r="D155" s="174"/>
      <c r="E155" s="175"/>
      <c r="F155" s="175"/>
      <c r="G155" s="3"/>
      <c r="H155" s="11"/>
      <c r="I155" s="12"/>
      <c r="J155" s="12"/>
    </row>
    <row r="156" spans="1:10" ht="26.25">
      <c r="A156" s="145" t="s">
        <v>160</v>
      </c>
      <c r="B156" s="122" t="s">
        <v>80</v>
      </c>
      <c r="C156" s="121" t="s">
        <v>15</v>
      </c>
      <c r="D156" s="174">
        <f>D154</f>
        <v>375.11</v>
      </c>
      <c r="E156" s="175"/>
      <c r="F156" s="175"/>
      <c r="G156" s="3"/>
      <c r="H156" s="11"/>
      <c r="I156" s="12"/>
      <c r="J156" s="12"/>
    </row>
    <row r="157" spans="1:10" ht="15">
      <c r="A157" s="119"/>
      <c r="B157" s="120"/>
      <c r="C157" s="121"/>
      <c r="D157" s="174"/>
      <c r="E157" s="175"/>
      <c r="F157" s="175"/>
      <c r="G157" s="3"/>
      <c r="H157" s="11"/>
      <c r="I157" s="12"/>
      <c r="J157" s="12"/>
    </row>
    <row r="158" spans="1:10" ht="15">
      <c r="A158" s="145" t="s">
        <v>161</v>
      </c>
      <c r="B158" s="122" t="s">
        <v>81</v>
      </c>
      <c r="C158" s="121" t="s">
        <v>14</v>
      </c>
      <c r="D158" s="174">
        <f>D154*3</f>
        <v>1125.33</v>
      </c>
      <c r="E158" s="175"/>
      <c r="F158" s="175"/>
      <c r="G158" s="3"/>
      <c r="H158" s="11"/>
      <c r="I158" s="12"/>
      <c r="J158" s="12"/>
    </row>
    <row r="159" spans="1:10" ht="15">
      <c r="A159" s="119"/>
      <c r="B159" s="122"/>
      <c r="C159" s="121"/>
      <c r="D159" s="174"/>
      <c r="E159" s="175"/>
      <c r="F159" s="175"/>
      <c r="G159" s="3"/>
      <c r="H159" s="11"/>
      <c r="I159" s="12"/>
      <c r="J159" s="12"/>
    </row>
    <row r="160" spans="1:10" ht="51">
      <c r="A160" s="145" t="s">
        <v>162</v>
      </c>
      <c r="B160" s="129" t="s">
        <v>150</v>
      </c>
      <c r="C160" s="121" t="s">
        <v>31</v>
      </c>
      <c r="D160" s="174">
        <v>1</v>
      </c>
      <c r="E160" s="175"/>
      <c r="F160" s="175"/>
      <c r="G160" s="3"/>
      <c r="H160" s="11"/>
      <c r="I160" s="12"/>
      <c r="J160" s="12"/>
    </row>
    <row r="161" spans="1:10" ht="15">
      <c r="A161" s="119"/>
      <c r="B161" s="122"/>
      <c r="C161" s="121"/>
      <c r="D161" s="174"/>
      <c r="E161" s="181"/>
      <c r="F161" s="175"/>
      <c r="G161" s="3"/>
      <c r="H161" s="11"/>
      <c r="I161" s="12"/>
      <c r="J161" s="12"/>
    </row>
    <row r="162" spans="1:10" ht="114.75">
      <c r="A162" s="145" t="s">
        <v>163</v>
      </c>
      <c r="B162" s="129" t="s">
        <v>151</v>
      </c>
      <c r="C162" s="121" t="s">
        <v>31</v>
      </c>
      <c r="D162" s="174">
        <v>1</v>
      </c>
      <c r="E162" s="175"/>
      <c r="F162" s="175"/>
      <c r="G162" s="3"/>
      <c r="H162" s="11"/>
      <c r="I162" s="11"/>
      <c r="J162" s="22"/>
    </row>
    <row r="163" spans="1:10" ht="15">
      <c r="A163" s="119"/>
      <c r="B163" s="122"/>
      <c r="C163" s="121"/>
      <c r="D163" s="174"/>
      <c r="E163" s="175"/>
      <c r="F163" s="175"/>
      <c r="G163" s="3"/>
      <c r="H163" s="11"/>
      <c r="I163" s="11"/>
      <c r="J163" s="22"/>
    </row>
    <row r="164" spans="1:10" ht="51">
      <c r="A164" s="145" t="s">
        <v>164</v>
      </c>
      <c r="B164" s="129" t="s">
        <v>152</v>
      </c>
      <c r="C164" s="121" t="s">
        <v>31</v>
      </c>
      <c r="D164" s="174">
        <v>1</v>
      </c>
      <c r="E164" s="175"/>
      <c r="F164" s="175"/>
      <c r="G164" s="3"/>
      <c r="H164" s="11"/>
      <c r="I164" s="11"/>
      <c r="J164" s="22"/>
    </row>
    <row r="165" spans="1:10" ht="15">
      <c r="A165" s="119"/>
      <c r="B165" s="122"/>
      <c r="C165" s="121"/>
      <c r="D165" s="174"/>
      <c r="E165" s="175"/>
      <c r="F165" s="175"/>
      <c r="G165" s="3"/>
      <c r="H165" s="11"/>
      <c r="I165" s="11"/>
      <c r="J165" s="22"/>
    </row>
    <row r="166" spans="1:10" ht="63.75">
      <c r="A166" s="145" t="s">
        <v>165</v>
      </c>
      <c r="B166" s="129" t="s">
        <v>153</v>
      </c>
      <c r="C166" s="121" t="s">
        <v>31</v>
      </c>
      <c r="D166" s="174">
        <v>1</v>
      </c>
      <c r="E166" s="175"/>
      <c r="F166" s="175"/>
      <c r="G166" s="3"/>
      <c r="H166" s="11"/>
      <c r="I166" s="11"/>
      <c r="J166" s="22"/>
    </row>
    <row r="167" spans="1:10" ht="15">
      <c r="A167" s="119"/>
      <c r="B167" s="120"/>
      <c r="C167" s="121"/>
      <c r="D167" s="174"/>
      <c r="E167" s="175"/>
      <c r="F167" s="175"/>
      <c r="G167" s="3"/>
      <c r="H167" s="11"/>
      <c r="I167" s="12"/>
      <c r="J167" s="12"/>
    </row>
    <row r="168" spans="1:10" s="18" customFormat="1" ht="16.5" thickBot="1">
      <c r="A168" s="130"/>
      <c r="B168" s="131" t="s">
        <v>82</v>
      </c>
      <c r="C168" s="132"/>
      <c r="D168" s="177"/>
      <c r="E168" s="178"/>
      <c r="F168" s="179"/>
      <c r="G168" s="3"/>
      <c r="H168" s="11"/>
      <c r="I168" s="17"/>
      <c r="J168" s="17"/>
    </row>
  </sheetData>
  <sheetProtection password="E5B8" sheet="1" objects="1" scenarios="1" selectLockedCells="1"/>
  <protectedRanges>
    <protectedRange sqref="A86 A90 A98 A66:A68" name="Obseg1_2_3"/>
    <protectedRange sqref="B31" name="Obseg1_2_1"/>
    <protectedRange sqref="B33" name="Obseg1_2_2"/>
    <protectedRange sqref="B37" name="Obseg1_28"/>
    <protectedRange sqref="B35" name="Obseg1_30"/>
    <protectedRange sqref="B39" name="Obseg1_31"/>
    <protectedRange sqref="B47 B49" name="Obseg1_31_2"/>
    <protectedRange sqref="B41" name="Obseg1_30_1"/>
    <protectedRange sqref="B43 B45" name="Obseg1_27_1_1"/>
    <protectedRange sqref="B51" name="Obseg1_30_3"/>
    <protectedRange sqref="B90" name="Obseg1_6"/>
    <protectedRange sqref="B154" name="Obseg1"/>
    <protectedRange sqref="B156" name="Obseg1_1"/>
    <protectedRange sqref="B158" name="Obseg1_4"/>
    <protectedRange sqref="B160" name="Obseg1_7"/>
    <protectedRange sqref="B164" name="Obseg1_8"/>
    <protectedRange sqref="B166" name="Obseg1_3_1"/>
    <protectedRange sqref="B62:B64" name="Obseg1_3_2"/>
    <protectedRange sqref="B67:B68" name="Obseg1_5_1"/>
    <protectedRange sqref="A59" name="Obseg1_2_3_1"/>
  </protectedRanges>
  <mergeCells count="2">
    <mergeCell ref="E23:F23"/>
    <mergeCell ref="E27:F27"/>
  </mergeCells>
  <printOptions gridLines="1"/>
  <pageMargins left="1.1811023622047245" right="0.5511811023622047" top="0.984251968503937" bottom="1.1811023622047245" header="0.5118110236220472" footer="0.5118110236220472"/>
  <pageSetup fitToHeight="0" fitToWidth="1" horizontalDpi="600" verticalDpi="600" orientation="portrait" paperSize="9" scale="90" r:id="rId1"/>
  <headerFooter>
    <oddHeader>&amp;L&amp;"Arial,Poševno"&amp;8SEGIS projektiranje in inženiring d.o.o.TEL: +386 (0)8 200 11 60  -  FAX: +386 (0)8 200 11 61  -  info@segis.si  -  www.segis.si&amp;R&amp;8&amp;P od &amp;N</oddHeader>
    <oddFooter>&amp;L&amp;8Datoteka: 08013PZI_POPIS                                                  &amp;R&amp;8Št. načrta: 08013PZI03</oddFooter>
  </headerFooter>
  <rowBreaks count="1" manualBreakCount="1">
    <brk id="2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4"/>
  <sheetViews>
    <sheetView view="pageBreakPreview" zoomScaleSheetLayoutView="100" zoomScalePageLayoutView="115" workbookViewId="0" topLeftCell="A1">
      <selection activeCell="B23" sqref="B23"/>
    </sheetView>
  </sheetViews>
  <sheetFormatPr defaultColWidth="9.00390625" defaultRowHeight="12.75"/>
  <cols>
    <col min="1" max="1" width="5.125" style="159" customWidth="1"/>
    <col min="2" max="2" width="37.625" style="159" customWidth="1"/>
    <col min="3" max="3" width="5.00390625" style="160" customWidth="1"/>
    <col min="4" max="4" width="8.125" style="182" customWidth="1"/>
    <col min="5" max="5" width="9.625" style="183" customWidth="1"/>
    <col min="6" max="6" width="14.25390625" style="183" customWidth="1"/>
    <col min="7" max="7" width="11.125" style="180" customWidth="1"/>
    <col min="8" max="8" width="9.00390625" style="180" customWidth="1"/>
    <col min="9" max="16384" width="9.00390625" style="6" customWidth="1"/>
  </cols>
  <sheetData>
    <row r="1" spans="1:10" ht="15.75" thickBot="1">
      <c r="A1" s="85" t="s">
        <v>0</v>
      </c>
      <c r="B1" s="86" t="s">
        <v>1</v>
      </c>
      <c r="C1" s="87" t="s">
        <v>2</v>
      </c>
      <c r="D1" s="1" t="s">
        <v>3</v>
      </c>
      <c r="E1" s="2"/>
      <c r="F1" s="2"/>
      <c r="G1" s="3"/>
      <c r="H1" s="4"/>
      <c r="I1" s="5"/>
      <c r="J1" s="5"/>
    </row>
    <row r="2" spans="1:10" ht="15">
      <c r="A2" s="88"/>
      <c r="B2" s="89"/>
      <c r="C2" s="90"/>
      <c r="D2" s="7"/>
      <c r="E2" s="8"/>
      <c r="F2" s="8"/>
      <c r="G2" s="3"/>
      <c r="H2" s="9"/>
      <c r="I2" s="10"/>
      <c r="J2" s="10"/>
    </row>
    <row r="3" spans="1:10" ht="20.25">
      <c r="A3" s="91"/>
      <c r="B3" s="92" t="s">
        <v>85</v>
      </c>
      <c r="C3" s="92"/>
      <c r="D3" s="84"/>
      <c r="E3" s="84"/>
      <c r="F3" s="84"/>
      <c r="G3" s="3"/>
      <c r="H3" s="9"/>
      <c r="I3" s="10"/>
      <c r="J3" s="10"/>
    </row>
    <row r="4" spans="1:10" ht="20.25">
      <c r="A4" s="91"/>
      <c r="B4" s="93" t="s">
        <v>216</v>
      </c>
      <c r="C4" s="94"/>
      <c r="D4" s="161"/>
      <c r="E4" s="162"/>
      <c r="F4" s="162"/>
      <c r="G4" s="3"/>
      <c r="H4" s="9"/>
      <c r="I4" s="10"/>
      <c r="J4" s="10"/>
    </row>
    <row r="5" spans="1:10" ht="20.25">
      <c r="A5" s="91"/>
      <c r="B5" s="93"/>
      <c r="C5" s="94"/>
      <c r="D5" s="161"/>
      <c r="E5" s="162"/>
      <c r="F5" s="162"/>
      <c r="G5" s="3"/>
      <c r="H5" s="9"/>
      <c r="I5" s="10"/>
      <c r="J5" s="10"/>
    </row>
    <row r="6" spans="1:10" ht="15">
      <c r="A6" s="95"/>
      <c r="B6" s="96"/>
      <c r="C6" s="97"/>
      <c r="D6" s="163"/>
      <c r="E6" s="164"/>
      <c r="F6" s="164"/>
      <c r="G6" s="3"/>
      <c r="H6" s="9"/>
      <c r="I6" s="10"/>
      <c r="J6" s="10"/>
    </row>
    <row r="7" spans="1:10" ht="18.75" thickBot="1">
      <c r="A7" s="98"/>
      <c r="B7" s="99" t="s">
        <v>4</v>
      </c>
      <c r="C7" s="100"/>
      <c r="D7" s="165"/>
      <c r="E7" s="166"/>
      <c r="F7" s="166"/>
      <c r="G7" s="3"/>
      <c r="H7" s="9"/>
      <c r="I7" s="10"/>
      <c r="J7" s="10"/>
    </row>
    <row r="8" spans="1:10" ht="15.75" thickTop="1">
      <c r="A8" s="95"/>
      <c r="B8" s="96"/>
      <c r="C8" s="97"/>
      <c r="D8" s="163"/>
      <c r="E8" s="164"/>
      <c r="F8" s="167"/>
      <c r="G8" s="3"/>
      <c r="H8" s="9"/>
      <c r="I8" s="10"/>
      <c r="J8" s="10"/>
    </row>
    <row r="9" spans="1:10" ht="15.75">
      <c r="A9" s="101" t="s">
        <v>5</v>
      </c>
      <c r="B9" s="102" t="s">
        <v>6</v>
      </c>
      <c r="C9" s="103"/>
      <c r="D9" s="168"/>
      <c r="E9" s="169"/>
      <c r="F9" s="170"/>
      <c r="G9" s="3"/>
      <c r="H9" s="9"/>
      <c r="I9" s="10"/>
      <c r="J9" s="10"/>
    </row>
    <row r="10" spans="1:10" ht="15.75">
      <c r="A10" s="101"/>
      <c r="B10" s="102"/>
      <c r="C10" s="103"/>
      <c r="D10" s="168"/>
      <c r="E10" s="169"/>
      <c r="F10" s="170"/>
      <c r="G10" s="3"/>
      <c r="H10" s="9"/>
      <c r="I10" s="10"/>
      <c r="J10" s="10"/>
    </row>
    <row r="11" spans="1:10" ht="15.75">
      <c r="A11" s="101" t="s">
        <v>7</v>
      </c>
      <c r="B11" s="104" t="s">
        <v>8</v>
      </c>
      <c r="C11" s="103"/>
      <c r="D11" s="168"/>
      <c r="E11" s="169"/>
      <c r="F11" s="170"/>
      <c r="G11" s="3"/>
      <c r="H11" s="9"/>
      <c r="I11" s="10"/>
      <c r="J11" s="10"/>
    </row>
    <row r="12" spans="1:10" ht="15.75">
      <c r="A12" s="101"/>
      <c r="B12" s="102"/>
      <c r="C12" s="103"/>
      <c r="D12" s="168"/>
      <c r="E12" s="169"/>
      <c r="F12" s="170"/>
      <c r="G12" s="3"/>
      <c r="H12" s="9"/>
      <c r="I12" s="10"/>
      <c r="J12" s="10"/>
    </row>
    <row r="13" spans="1:10" ht="15.75">
      <c r="A13" s="101" t="s">
        <v>9</v>
      </c>
      <c r="B13" s="102" t="s">
        <v>10</v>
      </c>
      <c r="C13" s="103"/>
      <c r="D13" s="168"/>
      <c r="E13" s="169"/>
      <c r="F13" s="170"/>
      <c r="G13" s="3"/>
      <c r="H13" s="9"/>
      <c r="I13" s="10"/>
      <c r="J13" s="10"/>
    </row>
    <row r="14" spans="1:10" ht="15.75">
      <c r="A14" s="101"/>
      <c r="B14" s="102"/>
      <c r="C14" s="103"/>
      <c r="D14" s="168"/>
      <c r="E14" s="169"/>
      <c r="F14" s="170"/>
      <c r="G14" s="3"/>
      <c r="H14" s="9"/>
      <c r="I14" s="10"/>
      <c r="J14" s="10"/>
    </row>
    <row r="15" spans="1:10" ht="15.75">
      <c r="A15" s="101" t="s">
        <v>63</v>
      </c>
      <c r="B15" s="102" t="s">
        <v>64</v>
      </c>
      <c r="C15" s="103"/>
      <c r="D15" s="168"/>
      <c r="E15" s="169"/>
      <c r="F15" s="170"/>
      <c r="G15" s="3"/>
      <c r="H15" s="9"/>
      <c r="I15" s="10"/>
      <c r="J15" s="10"/>
    </row>
    <row r="16" spans="1:10" ht="15.75">
      <c r="A16" s="101"/>
      <c r="B16" s="102"/>
      <c r="C16" s="103"/>
      <c r="D16" s="168"/>
      <c r="E16" s="169"/>
      <c r="F16" s="170"/>
      <c r="G16" s="3"/>
      <c r="H16" s="9"/>
      <c r="I16" s="10"/>
      <c r="J16" s="10"/>
    </row>
    <row r="17" spans="1:10" ht="15.75">
      <c r="A17" s="101" t="s">
        <v>77</v>
      </c>
      <c r="B17" s="102" t="s">
        <v>137</v>
      </c>
      <c r="C17" s="103"/>
      <c r="D17" s="168"/>
      <c r="E17" s="169"/>
      <c r="F17" s="170"/>
      <c r="G17" s="3"/>
      <c r="H17" s="9"/>
      <c r="I17" s="10"/>
      <c r="J17" s="10"/>
    </row>
    <row r="18" spans="1:10" ht="15.75">
      <c r="A18" s="101"/>
      <c r="B18" s="102"/>
      <c r="C18" s="103"/>
      <c r="D18" s="168"/>
      <c r="E18" s="169"/>
      <c r="F18" s="170"/>
      <c r="G18" s="3"/>
      <c r="H18" s="11"/>
      <c r="I18" s="12"/>
      <c r="J18" s="12"/>
    </row>
    <row r="19" spans="1:10" ht="15.75">
      <c r="A19" s="101" t="s">
        <v>154</v>
      </c>
      <c r="B19" s="102" t="s">
        <v>76</v>
      </c>
      <c r="C19" s="103"/>
      <c r="D19" s="168"/>
      <c r="E19" s="169"/>
      <c r="F19" s="170"/>
      <c r="G19" s="3"/>
      <c r="H19" s="9"/>
      <c r="I19" s="10"/>
      <c r="J19" s="10"/>
    </row>
    <row r="20" spans="1:10" ht="15.75">
      <c r="A20" s="101"/>
      <c r="B20" s="102"/>
      <c r="C20" s="103"/>
      <c r="D20" s="168"/>
      <c r="E20" s="169"/>
      <c r="F20" s="170"/>
      <c r="G20" s="3"/>
      <c r="H20" s="11"/>
      <c r="I20" s="12"/>
      <c r="J20" s="12"/>
    </row>
    <row r="21" spans="1:10" ht="15.75">
      <c r="A21" s="101"/>
      <c r="B21" s="105" t="s">
        <v>24</v>
      </c>
      <c r="C21" s="106"/>
      <c r="D21" s="13"/>
      <c r="E21" s="14"/>
      <c r="F21" s="14"/>
      <c r="G21" s="3"/>
      <c r="H21" s="11"/>
      <c r="I21" s="12"/>
      <c r="J21" s="12"/>
    </row>
    <row r="22" spans="1:10" ht="15.75">
      <c r="A22" s="101"/>
      <c r="B22" s="102"/>
      <c r="C22" s="103"/>
      <c r="D22" s="168"/>
      <c r="E22" s="169"/>
      <c r="F22" s="170"/>
      <c r="G22" s="3"/>
      <c r="H22" s="11"/>
      <c r="I22" s="12"/>
      <c r="J22" s="12"/>
    </row>
    <row r="23" spans="1:10" ht="16.5" thickBot="1">
      <c r="A23" s="107"/>
      <c r="B23" s="108" t="s">
        <v>11</v>
      </c>
      <c r="C23" s="109"/>
      <c r="D23" s="171"/>
      <c r="E23" s="243"/>
      <c r="F23" s="243"/>
      <c r="G23" s="3"/>
      <c r="H23" s="11"/>
      <c r="I23" s="12"/>
      <c r="J23" s="12"/>
    </row>
    <row r="24" spans="1:10" ht="15.75" thickTop="1">
      <c r="A24" s="110"/>
      <c r="B24" s="111"/>
      <c r="C24" s="112"/>
      <c r="D24" s="15"/>
      <c r="E24" s="8"/>
      <c r="F24" s="8"/>
      <c r="G24" s="3"/>
      <c r="H24" s="11"/>
      <c r="I24" s="12"/>
      <c r="J24" s="12"/>
    </row>
    <row r="25" spans="1:10" ht="15.75">
      <c r="A25" s="110"/>
      <c r="B25" s="105" t="s">
        <v>12</v>
      </c>
      <c r="C25" s="106"/>
      <c r="D25" s="13"/>
      <c r="E25" s="14"/>
      <c r="F25" s="14"/>
      <c r="G25" s="3"/>
      <c r="H25" s="11"/>
      <c r="I25" s="12"/>
      <c r="J25" s="12"/>
    </row>
    <row r="26" spans="1:10" ht="15.75">
      <c r="A26" s="110"/>
      <c r="B26" s="105"/>
      <c r="C26" s="106"/>
      <c r="D26" s="13"/>
      <c r="E26" s="14"/>
      <c r="F26" s="14"/>
      <c r="G26" s="3"/>
      <c r="H26" s="11"/>
      <c r="I26" s="12"/>
      <c r="J26" s="12"/>
    </row>
    <row r="27" spans="1:10" s="18" customFormat="1" ht="16.5" thickBot="1">
      <c r="A27" s="113"/>
      <c r="B27" s="114" t="s">
        <v>13</v>
      </c>
      <c r="C27" s="115"/>
      <c r="D27" s="16"/>
      <c r="E27" s="242"/>
      <c r="F27" s="242"/>
      <c r="G27" s="3"/>
      <c r="H27" s="11"/>
      <c r="I27" s="17"/>
      <c r="J27" s="17"/>
    </row>
    <row r="28" spans="1:10" ht="15.75" thickTop="1">
      <c r="A28" s="110"/>
      <c r="B28" s="111"/>
      <c r="C28" s="112"/>
      <c r="D28" s="15"/>
      <c r="E28" s="8"/>
      <c r="F28" s="8"/>
      <c r="G28" s="3"/>
      <c r="H28" s="11"/>
      <c r="I28" s="12"/>
      <c r="J28" s="12"/>
    </row>
    <row r="29" spans="1:10" ht="18.75" thickBot="1">
      <c r="A29" s="116" t="s">
        <v>5</v>
      </c>
      <c r="B29" s="117" t="s">
        <v>6</v>
      </c>
      <c r="C29" s="118"/>
      <c r="D29" s="172"/>
      <c r="E29" s="173"/>
      <c r="F29" s="173"/>
      <c r="G29" s="19"/>
      <c r="H29" s="20"/>
      <c r="I29" s="21"/>
      <c r="J29" s="21"/>
    </row>
    <row r="30" spans="1:10" ht="15.75" thickTop="1">
      <c r="A30" s="119"/>
      <c r="B30" s="120"/>
      <c r="C30" s="121"/>
      <c r="D30" s="174"/>
      <c r="E30" s="175"/>
      <c r="F30" s="175"/>
      <c r="G30" s="3"/>
      <c r="H30" s="11"/>
      <c r="I30" s="12"/>
      <c r="J30" s="12"/>
    </row>
    <row r="31" spans="1:10" ht="39">
      <c r="A31" s="119" t="s">
        <v>25</v>
      </c>
      <c r="B31" s="122" t="s">
        <v>27</v>
      </c>
      <c r="C31" s="121" t="s">
        <v>15</v>
      </c>
      <c r="D31" s="174">
        <v>160.54</v>
      </c>
      <c r="E31" s="175"/>
      <c r="F31" s="175"/>
      <c r="G31" s="3"/>
      <c r="H31" s="11"/>
      <c r="I31" s="11"/>
      <c r="J31" s="22"/>
    </row>
    <row r="32" spans="1:10" ht="15">
      <c r="A32" s="119"/>
      <c r="B32" s="120"/>
      <c r="C32" s="121"/>
      <c r="D32" s="174"/>
      <c r="E32" s="175"/>
      <c r="F32" s="175"/>
      <c r="G32" s="3"/>
      <c r="H32" s="11"/>
      <c r="I32" s="12"/>
      <c r="J32" s="12"/>
    </row>
    <row r="33" spans="1:10" ht="39">
      <c r="A33" s="119" t="s">
        <v>26</v>
      </c>
      <c r="B33" s="123" t="s">
        <v>28</v>
      </c>
      <c r="C33" s="124" t="s">
        <v>70</v>
      </c>
      <c r="D33" s="174">
        <v>8</v>
      </c>
      <c r="E33" s="175"/>
      <c r="F33" s="175"/>
      <c r="G33" s="3"/>
      <c r="H33" s="11"/>
      <c r="I33" s="11"/>
      <c r="J33" s="22"/>
    </row>
    <row r="34" spans="1:10" ht="15">
      <c r="A34" s="119"/>
      <c r="B34" s="120"/>
      <c r="C34" s="124"/>
      <c r="D34" s="174"/>
      <c r="E34" s="175"/>
      <c r="F34" s="175"/>
      <c r="G34" s="3"/>
      <c r="H34" s="11"/>
      <c r="I34" s="12"/>
      <c r="J34" s="12"/>
    </row>
    <row r="35" spans="1:10" ht="26.25">
      <c r="A35" s="119" t="s">
        <v>36</v>
      </c>
      <c r="B35" s="125" t="s">
        <v>30</v>
      </c>
      <c r="C35" s="121" t="s">
        <v>31</v>
      </c>
      <c r="D35" s="174">
        <v>5</v>
      </c>
      <c r="E35" s="175"/>
      <c r="F35" s="175"/>
      <c r="G35" s="25"/>
      <c r="H35" s="12"/>
      <c r="I35" s="12"/>
      <c r="J35" s="12"/>
    </row>
    <row r="36" spans="1:10" ht="15">
      <c r="A36" s="119"/>
      <c r="B36" s="120"/>
      <c r="C36" s="121"/>
      <c r="D36" s="174"/>
      <c r="E36" s="175"/>
      <c r="F36" s="175"/>
      <c r="G36" s="25"/>
      <c r="H36" s="12"/>
      <c r="I36" s="12"/>
      <c r="J36" s="12"/>
    </row>
    <row r="37" spans="1:10" ht="90">
      <c r="A37" s="119" t="s">
        <v>37</v>
      </c>
      <c r="B37" s="126" t="s">
        <v>29</v>
      </c>
      <c r="C37" s="121" t="s">
        <v>31</v>
      </c>
      <c r="D37" s="176" t="s">
        <v>180</v>
      </c>
      <c r="E37" s="175"/>
      <c r="F37" s="175"/>
      <c r="G37" s="3"/>
      <c r="H37" s="11"/>
      <c r="I37" s="12"/>
      <c r="J37" s="12"/>
    </row>
    <row r="38" spans="1:10" ht="15">
      <c r="A38" s="119"/>
      <c r="B38" s="127"/>
      <c r="C38" s="97"/>
      <c r="D38" s="4"/>
      <c r="E38" s="23"/>
      <c r="F38" s="24"/>
      <c r="G38" s="3"/>
      <c r="H38" s="11"/>
      <c r="I38" s="12"/>
      <c r="J38" s="12"/>
    </row>
    <row r="39" spans="1:10" ht="39">
      <c r="A39" s="119" t="s">
        <v>38</v>
      </c>
      <c r="B39" s="125" t="s">
        <v>34</v>
      </c>
      <c r="C39" s="121" t="s">
        <v>31</v>
      </c>
      <c r="D39" s="176" t="s">
        <v>181</v>
      </c>
      <c r="E39" s="175"/>
      <c r="F39" s="175"/>
      <c r="G39" s="25"/>
      <c r="H39" s="12"/>
      <c r="I39" s="12"/>
      <c r="J39" s="12"/>
    </row>
    <row r="40" spans="1:10" ht="15">
      <c r="A40" s="119"/>
      <c r="B40" s="120"/>
      <c r="C40" s="121"/>
      <c r="D40" s="174"/>
      <c r="E40" s="175"/>
      <c r="F40" s="175"/>
      <c r="G40" s="25"/>
      <c r="H40" s="12"/>
      <c r="I40" s="12"/>
      <c r="J40" s="12"/>
    </row>
    <row r="41" spans="1:10" ht="64.5">
      <c r="A41" s="119" t="s">
        <v>39</v>
      </c>
      <c r="B41" s="126" t="s">
        <v>127</v>
      </c>
      <c r="C41" s="121" t="s">
        <v>31</v>
      </c>
      <c r="D41" s="176" t="s">
        <v>182</v>
      </c>
      <c r="E41" s="175"/>
      <c r="F41" s="175"/>
      <c r="G41" s="25"/>
      <c r="H41" s="12"/>
      <c r="I41" s="12"/>
      <c r="J41" s="12"/>
    </row>
    <row r="42" spans="1:10" ht="15">
      <c r="A42" s="119"/>
      <c r="B42" s="120"/>
      <c r="C42" s="121"/>
      <c r="D42" s="174"/>
      <c r="E42" s="175"/>
      <c r="F42" s="175"/>
      <c r="G42" s="25"/>
      <c r="H42" s="12"/>
      <c r="I42" s="12"/>
      <c r="J42" s="12"/>
    </row>
    <row r="43" spans="1:10" ht="51.75">
      <c r="A43" s="119" t="s">
        <v>40</v>
      </c>
      <c r="B43" s="128" t="s">
        <v>120</v>
      </c>
      <c r="C43" s="121" t="s">
        <v>31</v>
      </c>
      <c r="D43" s="174">
        <v>1</v>
      </c>
      <c r="E43" s="175"/>
      <c r="F43" s="175"/>
      <c r="G43" s="25"/>
      <c r="H43" s="12"/>
      <c r="I43" s="12"/>
      <c r="J43" s="12"/>
    </row>
    <row r="44" spans="1:10" ht="15">
      <c r="A44" s="119"/>
      <c r="B44" s="120"/>
      <c r="C44" s="121"/>
      <c r="D44" s="174"/>
      <c r="E44" s="175"/>
      <c r="F44" s="175"/>
      <c r="G44" s="25"/>
      <c r="H44" s="12"/>
      <c r="I44" s="12"/>
      <c r="J44" s="12"/>
    </row>
    <row r="45" spans="1:10" ht="51">
      <c r="A45" s="119" t="s">
        <v>41</v>
      </c>
      <c r="B45" s="129" t="s">
        <v>128</v>
      </c>
      <c r="C45" s="121" t="s">
        <v>31</v>
      </c>
      <c r="D45" s="174">
        <v>1</v>
      </c>
      <c r="E45" s="175"/>
      <c r="F45" s="175"/>
      <c r="G45" s="25"/>
      <c r="H45" s="12"/>
      <c r="I45" s="12"/>
      <c r="J45" s="12"/>
    </row>
    <row r="46" spans="1:10" ht="15">
      <c r="A46" s="119"/>
      <c r="B46" s="120"/>
      <c r="C46" s="121"/>
      <c r="D46" s="174"/>
      <c r="E46" s="175"/>
      <c r="F46" s="175"/>
      <c r="G46" s="25"/>
      <c r="H46" s="12"/>
      <c r="I46" s="12"/>
      <c r="J46" s="12"/>
    </row>
    <row r="47" spans="1:10" ht="51.75">
      <c r="A47" s="119" t="s">
        <v>42</v>
      </c>
      <c r="B47" s="125" t="s">
        <v>121</v>
      </c>
      <c r="C47" s="121" t="s">
        <v>31</v>
      </c>
      <c r="D47" s="176" t="s">
        <v>183</v>
      </c>
      <c r="E47" s="175"/>
      <c r="F47" s="175"/>
      <c r="G47" s="25"/>
      <c r="H47" s="12"/>
      <c r="I47" s="12"/>
      <c r="J47" s="12"/>
    </row>
    <row r="48" spans="1:10" ht="15">
      <c r="A48" s="119"/>
      <c r="B48" s="120"/>
      <c r="C48" s="121"/>
      <c r="D48" s="174"/>
      <c r="E48" s="175"/>
      <c r="F48" s="175"/>
      <c r="G48" s="25"/>
      <c r="H48" s="12"/>
      <c r="I48" s="12"/>
      <c r="J48" s="12"/>
    </row>
    <row r="49" spans="1:10" ht="51.75">
      <c r="A49" s="119" t="s">
        <v>43</v>
      </c>
      <c r="B49" s="125" t="s">
        <v>122</v>
      </c>
      <c r="C49" s="121" t="s">
        <v>31</v>
      </c>
      <c r="D49" s="176" t="s">
        <v>184</v>
      </c>
      <c r="E49" s="175"/>
      <c r="F49" s="175"/>
      <c r="G49" s="25"/>
      <c r="H49" s="12"/>
      <c r="I49" s="12"/>
      <c r="J49" s="12"/>
    </row>
    <row r="50" spans="1:10" ht="15">
      <c r="A50" s="119"/>
      <c r="B50" s="120"/>
      <c r="C50" s="121"/>
      <c r="D50" s="174"/>
      <c r="E50" s="175"/>
      <c r="F50" s="175"/>
      <c r="G50" s="25"/>
      <c r="H50" s="12"/>
      <c r="I50" s="12"/>
      <c r="J50" s="12"/>
    </row>
    <row r="51" spans="1:10" ht="51.75">
      <c r="A51" s="119" t="s">
        <v>44</v>
      </c>
      <c r="B51" s="125" t="s">
        <v>46</v>
      </c>
      <c r="C51" s="97" t="s">
        <v>31</v>
      </c>
      <c r="D51" s="4">
        <v>1</v>
      </c>
      <c r="E51" s="23"/>
      <c r="F51" s="24"/>
      <c r="G51" s="3"/>
      <c r="H51" s="11"/>
      <c r="I51" s="12"/>
      <c r="J51" s="12"/>
    </row>
    <row r="52" spans="1:10" ht="15">
      <c r="A52" s="119"/>
      <c r="B52" s="127"/>
      <c r="C52" s="97"/>
      <c r="D52" s="4"/>
      <c r="E52" s="23"/>
      <c r="F52" s="24"/>
      <c r="G52" s="3"/>
      <c r="H52" s="11"/>
      <c r="I52" s="12"/>
      <c r="J52" s="12"/>
    </row>
    <row r="53" spans="1:10" ht="25.5">
      <c r="A53" s="119" t="s">
        <v>45</v>
      </c>
      <c r="B53" s="120" t="s">
        <v>16</v>
      </c>
      <c r="C53" s="121" t="s">
        <v>70</v>
      </c>
      <c r="D53" s="176" t="s">
        <v>185</v>
      </c>
      <c r="E53" s="175"/>
      <c r="F53" s="175"/>
      <c r="G53" s="26"/>
      <c r="H53" s="12"/>
      <c r="I53" s="12"/>
      <c r="J53" s="12"/>
    </row>
    <row r="54" spans="1:10" ht="15">
      <c r="A54" s="119"/>
      <c r="B54" s="120"/>
      <c r="C54" s="121"/>
      <c r="D54" s="174"/>
      <c r="E54" s="175"/>
      <c r="F54" s="175"/>
      <c r="G54" s="25"/>
      <c r="H54" s="12"/>
      <c r="I54" s="12"/>
      <c r="J54" s="12"/>
    </row>
    <row r="55" spans="1:10" s="18" customFormat="1" ht="16.5" thickBot="1">
      <c r="A55" s="130"/>
      <c r="B55" s="131" t="s">
        <v>18</v>
      </c>
      <c r="C55" s="132"/>
      <c r="D55" s="177"/>
      <c r="E55" s="178"/>
      <c r="F55" s="179"/>
      <c r="G55" s="3"/>
      <c r="H55" s="11"/>
      <c r="I55" s="17"/>
      <c r="J55" s="17"/>
    </row>
    <row r="56" spans="1:10" ht="15">
      <c r="A56" s="119"/>
      <c r="B56" s="120"/>
      <c r="C56" s="124"/>
      <c r="D56" s="174"/>
      <c r="E56" s="175"/>
      <c r="F56" s="175"/>
      <c r="G56" s="3"/>
      <c r="H56" s="11"/>
      <c r="I56" s="12"/>
      <c r="J56" s="12"/>
    </row>
    <row r="57" spans="1:10" ht="18.75" thickBot="1">
      <c r="A57" s="116" t="s">
        <v>7</v>
      </c>
      <c r="B57" s="117" t="s">
        <v>8</v>
      </c>
      <c r="C57" s="118"/>
      <c r="D57" s="172"/>
      <c r="E57" s="173"/>
      <c r="F57" s="173"/>
      <c r="G57" s="3"/>
      <c r="H57" s="11"/>
      <c r="I57" s="12"/>
      <c r="J57" s="12"/>
    </row>
    <row r="58" spans="1:10" ht="15.75" thickTop="1">
      <c r="A58" s="119"/>
      <c r="B58" s="120"/>
      <c r="C58" s="121"/>
      <c r="D58" s="174"/>
      <c r="E58" s="175"/>
      <c r="F58" s="175"/>
      <c r="G58" s="3"/>
      <c r="H58" s="11"/>
      <c r="I58" s="12"/>
      <c r="J58" s="12"/>
    </row>
    <row r="59" spans="1:10" s="81" customFormat="1" ht="39">
      <c r="A59" s="133" t="s">
        <v>52</v>
      </c>
      <c r="B59" s="134" t="s">
        <v>218</v>
      </c>
      <c r="C59" s="121" t="s">
        <v>19</v>
      </c>
      <c r="D59" s="174">
        <f>D90</f>
        <v>155.4212</v>
      </c>
      <c r="E59" s="175"/>
      <c r="F59" s="175"/>
      <c r="G59" s="82"/>
      <c r="H59" s="83"/>
      <c r="I59" s="80"/>
      <c r="J59" s="80"/>
    </row>
    <row r="60" spans="1:10" s="81" customFormat="1" ht="15">
      <c r="A60" s="119"/>
      <c r="B60" s="120"/>
      <c r="C60" s="121"/>
      <c r="D60" s="174"/>
      <c r="E60" s="175"/>
      <c r="F60" s="175"/>
      <c r="G60" s="82"/>
      <c r="H60" s="83"/>
      <c r="I60" s="80"/>
      <c r="J60" s="80"/>
    </row>
    <row r="61" spans="1:10" ht="102.75">
      <c r="A61" s="133" t="s">
        <v>53</v>
      </c>
      <c r="B61" s="122" t="s">
        <v>129</v>
      </c>
      <c r="C61" s="135" t="s">
        <v>19</v>
      </c>
      <c r="D61" s="36">
        <v>356.5341</v>
      </c>
      <c r="E61" s="37"/>
      <c r="F61" s="38"/>
      <c r="G61" s="3"/>
      <c r="H61" s="11"/>
      <c r="I61" s="11"/>
      <c r="J61" s="22"/>
    </row>
    <row r="62" spans="1:10" ht="15">
      <c r="A62" s="136"/>
      <c r="B62" s="137" t="s">
        <v>211</v>
      </c>
      <c r="C62" s="138" t="s">
        <v>19</v>
      </c>
      <c r="D62" s="40">
        <f>D61*0.1</f>
        <v>35.65341</v>
      </c>
      <c r="E62" s="39"/>
      <c r="F62" s="40"/>
      <c r="G62" s="3"/>
      <c r="H62" s="11"/>
      <c r="I62" s="11"/>
      <c r="J62" s="22"/>
    </row>
    <row r="63" spans="1:10" ht="15">
      <c r="A63" s="136"/>
      <c r="B63" s="137" t="s">
        <v>212</v>
      </c>
      <c r="C63" s="138" t="s">
        <v>19</v>
      </c>
      <c r="D63" s="40">
        <f>D61*0.4</f>
        <v>142.61364</v>
      </c>
      <c r="E63" s="39"/>
      <c r="F63" s="40"/>
      <c r="G63" s="3"/>
      <c r="H63" s="11"/>
      <c r="I63" s="11"/>
      <c r="J63" s="22"/>
    </row>
    <row r="64" spans="1:10" ht="15">
      <c r="A64" s="136"/>
      <c r="B64" s="139" t="s">
        <v>48</v>
      </c>
      <c r="C64" s="138" t="s">
        <v>19</v>
      </c>
      <c r="D64" s="40">
        <f>D61*0.6</f>
        <v>213.92046000000002</v>
      </c>
      <c r="E64" s="39"/>
      <c r="F64" s="40"/>
      <c r="G64" s="3"/>
      <c r="H64" s="11"/>
      <c r="I64" s="11"/>
      <c r="J64" s="22"/>
    </row>
    <row r="65" spans="1:10" ht="15">
      <c r="A65" s="119"/>
      <c r="B65" s="120"/>
      <c r="C65" s="121"/>
      <c r="D65" s="174"/>
      <c r="E65" s="175"/>
      <c r="F65" s="175"/>
      <c r="G65" s="3"/>
      <c r="H65" s="11"/>
      <c r="I65" s="12"/>
      <c r="J65" s="12"/>
    </row>
    <row r="66" spans="1:10" ht="51.75">
      <c r="A66" s="133" t="s">
        <v>54</v>
      </c>
      <c r="B66" s="122" t="s">
        <v>131</v>
      </c>
      <c r="C66" s="135" t="s">
        <v>19</v>
      </c>
      <c r="D66" s="41">
        <v>15.1438</v>
      </c>
      <c r="E66" s="175"/>
      <c r="F66" s="175"/>
      <c r="G66" s="3"/>
      <c r="H66" s="11"/>
      <c r="I66" s="11"/>
      <c r="J66" s="22"/>
    </row>
    <row r="67" spans="1:10" ht="15">
      <c r="A67" s="136"/>
      <c r="B67" s="137" t="s">
        <v>212</v>
      </c>
      <c r="C67" s="138" t="s">
        <v>19</v>
      </c>
      <c r="D67" s="40">
        <f>D66*0.3</f>
        <v>4.54314</v>
      </c>
      <c r="E67" s="39"/>
      <c r="F67" s="40"/>
      <c r="G67" s="3"/>
      <c r="H67" s="11"/>
      <c r="I67" s="11"/>
      <c r="J67" s="22"/>
    </row>
    <row r="68" spans="1:10" ht="15">
      <c r="A68" s="136"/>
      <c r="B68" s="139" t="s">
        <v>213</v>
      </c>
      <c r="C68" s="138" t="s">
        <v>19</v>
      </c>
      <c r="D68" s="40">
        <f>D66*0.7</f>
        <v>10.60066</v>
      </c>
      <c r="E68" s="39"/>
      <c r="F68" s="40"/>
      <c r="G68" s="3"/>
      <c r="H68" s="11"/>
      <c r="I68" s="11"/>
      <c r="J68" s="22"/>
    </row>
    <row r="69" spans="1:10" ht="15">
      <c r="A69" s="119"/>
      <c r="B69" s="120"/>
      <c r="C69" s="121"/>
      <c r="D69" s="174"/>
      <c r="E69" s="175"/>
      <c r="F69" s="175"/>
      <c r="G69" s="3"/>
      <c r="H69" s="11"/>
      <c r="I69" s="12"/>
      <c r="J69" s="12"/>
    </row>
    <row r="70" spans="1:10" ht="26.25">
      <c r="A70" s="133" t="s">
        <v>55</v>
      </c>
      <c r="B70" s="122" t="s">
        <v>49</v>
      </c>
      <c r="C70" s="121" t="s">
        <v>14</v>
      </c>
      <c r="D70" s="174">
        <f>D31*0.75</f>
        <v>120.405</v>
      </c>
      <c r="E70" s="175"/>
      <c r="F70" s="175"/>
      <c r="G70" s="3"/>
      <c r="H70" s="11"/>
      <c r="I70" s="11"/>
      <c r="J70" s="22"/>
    </row>
    <row r="71" spans="1:10" ht="15">
      <c r="A71" s="119"/>
      <c r="B71" s="120"/>
      <c r="C71" s="121"/>
      <c r="D71" s="174"/>
      <c r="E71" s="175"/>
      <c r="F71" s="175"/>
      <c r="G71" s="3"/>
      <c r="H71" s="11"/>
      <c r="I71" s="12"/>
      <c r="J71" s="12"/>
    </row>
    <row r="72" spans="1:10" ht="25.5">
      <c r="A72" s="133" t="s">
        <v>56</v>
      </c>
      <c r="B72" s="140" t="s">
        <v>65</v>
      </c>
      <c r="C72" s="121" t="s">
        <v>23</v>
      </c>
      <c r="D72" s="174">
        <v>19</v>
      </c>
      <c r="E72" s="175"/>
      <c r="F72" s="175"/>
      <c r="G72" s="3"/>
      <c r="H72" s="11"/>
      <c r="I72" s="11"/>
      <c r="J72" s="22"/>
    </row>
    <row r="73" spans="1:10" ht="15">
      <c r="A73" s="119"/>
      <c r="B73" s="120"/>
      <c r="C73" s="121"/>
      <c r="D73" s="174"/>
      <c r="E73" s="175"/>
      <c r="F73" s="175"/>
      <c r="G73" s="3"/>
      <c r="H73" s="11"/>
      <c r="I73" s="12"/>
      <c r="J73" s="12"/>
    </row>
    <row r="74" spans="1:10" ht="51.75">
      <c r="A74" s="133" t="s">
        <v>57</v>
      </c>
      <c r="B74" s="122" t="s">
        <v>88</v>
      </c>
      <c r="C74" s="121" t="s">
        <v>19</v>
      </c>
      <c r="D74" s="174">
        <v>21.5141</v>
      </c>
      <c r="E74" s="175"/>
      <c r="F74" s="175"/>
      <c r="G74" s="3"/>
      <c r="H74" s="11"/>
      <c r="I74" s="11"/>
      <c r="J74" s="22"/>
    </row>
    <row r="75" spans="1:10" ht="15">
      <c r="A75" s="119"/>
      <c r="B75" s="120"/>
      <c r="C75" s="121"/>
      <c r="D75" s="174"/>
      <c r="E75" s="175"/>
      <c r="F75" s="175"/>
      <c r="G75" s="25"/>
      <c r="H75" s="12"/>
      <c r="I75" s="12"/>
      <c r="J75" s="12"/>
    </row>
    <row r="76" spans="1:10" ht="77.25">
      <c r="A76" s="133" t="s">
        <v>58</v>
      </c>
      <c r="B76" s="122" t="s">
        <v>50</v>
      </c>
      <c r="C76" s="121" t="s">
        <v>19</v>
      </c>
      <c r="D76" s="174">
        <v>87.6219</v>
      </c>
      <c r="E76" s="175"/>
      <c r="F76" s="175"/>
      <c r="G76" s="25"/>
      <c r="H76" s="12"/>
      <c r="I76" s="12"/>
      <c r="J76" s="12"/>
    </row>
    <row r="77" spans="1:10" ht="15">
      <c r="A77" s="119"/>
      <c r="B77" s="127"/>
      <c r="C77" s="97"/>
      <c r="D77" s="4"/>
      <c r="E77" s="23"/>
      <c r="F77" s="24"/>
      <c r="G77" s="25"/>
      <c r="H77" s="12"/>
      <c r="I77" s="12"/>
      <c r="J77" s="12"/>
    </row>
    <row r="78" spans="1:10" ht="114.75">
      <c r="A78" s="133" t="s">
        <v>59</v>
      </c>
      <c r="B78" s="140" t="s">
        <v>132</v>
      </c>
      <c r="C78" s="121" t="s">
        <v>19</v>
      </c>
      <c r="D78" s="174">
        <v>254.6612</v>
      </c>
      <c r="E78" s="175"/>
      <c r="F78" s="175"/>
      <c r="G78" s="3"/>
      <c r="H78" s="11"/>
      <c r="I78" s="22"/>
      <c r="J78" s="12"/>
    </row>
    <row r="79" spans="1:10" ht="15">
      <c r="A79" s="119"/>
      <c r="B79" s="120"/>
      <c r="C79" s="121"/>
      <c r="D79" s="174"/>
      <c r="E79" s="175"/>
      <c r="F79" s="175"/>
      <c r="G79" s="3"/>
      <c r="H79" s="11"/>
      <c r="I79" s="12"/>
      <c r="J79" s="12"/>
    </row>
    <row r="80" spans="1:10" ht="39">
      <c r="A80" s="133" t="s">
        <v>60</v>
      </c>
      <c r="B80" s="122" t="s">
        <v>51</v>
      </c>
      <c r="C80" s="121" t="s">
        <v>19</v>
      </c>
      <c r="D80" s="174">
        <v>117.0168</v>
      </c>
      <c r="E80" s="175"/>
      <c r="F80" s="175"/>
      <c r="G80" s="3"/>
      <c r="H80" s="11"/>
      <c r="I80" s="27"/>
      <c r="J80" s="22"/>
    </row>
    <row r="81" spans="1:10" ht="15">
      <c r="A81" s="119"/>
      <c r="B81" s="120"/>
      <c r="C81" s="121"/>
      <c r="D81" s="174"/>
      <c r="E81" s="175"/>
      <c r="F81" s="175"/>
      <c r="G81" s="3"/>
      <c r="H81" s="11"/>
      <c r="I81" s="12"/>
      <c r="J81" s="12"/>
    </row>
    <row r="82" spans="1:10" s="18" customFormat="1" ht="16.5" thickBot="1">
      <c r="A82" s="130"/>
      <c r="B82" s="131" t="s">
        <v>20</v>
      </c>
      <c r="C82" s="132"/>
      <c r="D82" s="177"/>
      <c r="E82" s="178"/>
      <c r="F82" s="179"/>
      <c r="G82" s="3"/>
      <c r="H82" s="11"/>
      <c r="I82" s="17"/>
      <c r="J82" s="17"/>
    </row>
    <row r="83" spans="1:10" ht="15">
      <c r="A83" s="141"/>
      <c r="B83" s="142"/>
      <c r="C83" s="143"/>
      <c r="D83" s="28"/>
      <c r="E83" s="8"/>
      <c r="F83" s="8"/>
      <c r="G83" s="3"/>
      <c r="H83" s="11"/>
      <c r="I83" s="12"/>
      <c r="J83" s="12"/>
    </row>
    <row r="84" spans="1:10" ht="18.75" thickBot="1">
      <c r="A84" s="116" t="s">
        <v>9</v>
      </c>
      <c r="B84" s="144" t="s">
        <v>21</v>
      </c>
      <c r="C84" s="118"/>
      <c r="D84" s="172"/>
      <c r="E84" s="173"/>
      <c r="F84" s="173"/>
      <c r="G84" s="3"/>
      <c r="H84" s="11"/>
      <c r="I84" s="12"/>
      <c r="J84" s="12"/>
    </row>
    <row r="85" spans="1:10" ht="15.75" thickTop="1">
      <c r="A85" s="119"/>
      <c r="B85" s="120"/>
      <c r="C85" s="121"/>
      <c r="D85" s="174"/>
      <c r="E85" s="175"/>
      <c r="F85" s="175"/>
      <c r="G85" s="3"/>
      <c r="H85" s="11"/>
      <c r="I85" s="12"/>
      <c r="J85" s="12"/>
    </row>
    <row r="86" spans="1:10" ht="26.25">
      <c r="A86" s="133" t="s">
        <v>93</v>
      </c>
      <c r="B86" s="122" t="s">
        <v>89</v>
      </c>
      <c r="C86" s="121" t="s">
        <v>15</v>
      </c>
      <c r="D86" s="174">
        <v>321.08</v>
      </c>
      <c r="E86" s="175"/>
      <c r="F86" s="175"/>
      <c r="G86" s="3"/>
      <c r="H86" s="11"/>
      <c r="I86" s="11"/>
      <c r="J86" s="22"/>
    </row>
    <row r="87" spans="1:10" ht="15">
      <c r="A87" s="119"/>
      <c r="B87" s="120"/>
      <c r="C87" s="121"/>
      <c r="D87" s="174"/>
      <c r="E87" s="175"/>
      <c r="F87" s="175"/>
      <c r="G87" s="3"/>
      <c r="H87" s="11"/>
      <c r="I87" s="12"/>
      <c r="J87" s="12"/>
    </row>
    <row r="88" spans="1:10" ht="51.75">
      <c r="A88" s="145" t="s">
        <v>94</v>
      </c>
      <c r="B88" s="122" t="s">
        <v>90</v>
      </c>
      <c r="C88" s="121" t="s">
        <v>14</v>
      </c>
      <c r="D88" s="174">
        <v>420.4636</v>
      </c>
      <c r="E88" s="175"/>
      <c r="F88" s="175"/>
      <c r="G88" s="3"/>
      <c r="H88" s="11"/>
      <c r="I88" s="11"/>
      <c r="J88" s="22"/>
    </row>
    <row r="89" spans="1:10" ht="15">
      <c r="A89" s="119"/>
      <c r="B89" s="120"/>
      <c r="C89" s="121"/>
      <c r="D89" s="174"/>
      <c r="E89" s="175"/>
      <c r="F89" s="175"/>
      <c r="G89" s="3"/>
      <c r="H89" s="11"/>
      <c r="I89" s="12"/>
      <c r="J89" s="12"/>
    </row>
    <row r="90" spans="1:10" ht="64.5">
      <c r="A90" s="133" t="s">
        <v>95</v>
      </c>
      <c r="B90" s="122" t="s">
        <v>217</v>
      </c>
      <c r="C90" s="121" t="s">
        <v>19</v>
      </c>
      <c r="D90" s="174">
        <v>155.4212</v>
      </c>
      <c r="E90" s="175"/>
      <c r="F90" s="175"/>
      <c r="G90" s="25"/>
      <c r="H90" s="12"/>
      <c r="I90" s="12"/>
      <c r="J90" s="12"/>
    </row>
    <row r="91" spans="1:10" ht="15">
      <c r="A91" s="119"/>
      <c r="B91" s="120"/>
      <c r="C91" s="121"/>
      <c r="D91" s="174"/>
      <c r="E91" s="175"/>
      <c r="F91" s="175"/>
      <c r="G91" s="25"/>
      <c r="H91" s="12"/>
      <c r="I91" s="12"/>
      <c r="J91" s="12"/>
    </row>
    <row r="92" spans="1:10" ht="64.5">
      <c r="A92" s="145" t="s">
        <v>96</v>
      </c>
      <c r="B92" s="122" t="s">
        <v>134</v>
      </c>
      <c r="C92" s="121" t="s">
        <v>14</v>
      </c>
      <c r="D92" s="174">
        <f>D88</f>
        <v>420.4636</v>
      </c>
      <c r="E92" s="175"/>
      <c r="F92" s="175"/>
      <c r="G92" s="25"/>
      <c r="H92" s="12"/>
      <c r="I92" s="12"/>
      <c r="J92" s="12"/>
    </row>
    <row r="93" spans="1:10" ht="15">
      <c r="A93" s="119"/>
      <c r="B93" s="120"/>
      <c r="C93" s="121"/>
      <c r="D93" s="174"/>
      <c r="E93" s="175"/>
      <c r="F93" s="175"/>
      <c r="G93" s="25"/>
      <c r="H93" s="12"/>
      <c r="I93" s="12"/>
      <c r="J93" s="12"/>
    </row>
    <row r="94" spans="1:10" s="18" customFormat="1" ht="16.5" thickBot="1">
      <c r="A94" s="130"/>
      <c r="B94" s="131" t="s">
        <v>22</v>
      </c>
      <c r="C94" s="132"/>
      <c r="D94" s="177"/>
      <c r="E94" s="178"/>
      <c r="F94" s="179"/>
      <c r="G94" s="3"/>
      <c r="H94" s="11"/>
      <c r="I94" s="17"/>
      <c r="J94" s="17"/>
    </row>
    <row r="96" spans="1:10" ht="18.75" thickBot="1">
      <c r="A96" s="116" t="s">
        <v>63</v>
      </c>
      <c r="B96" s="144" t="s">
        <v>64</v>
      </c>
      <c r="C96" s="118"/>
      <c r="D96" s="172"/>
      <c r="E96" s="173"/>
      <c r="F96" s="173"/>
      <c r="G96" s="3"/>
      <c r="H96" s="11"/>
      <c r="I96" s="12"/>
      <c r="J96" s="12"/>
    </row>
    <row r="97" spans="1:10" ht="15.75" thickTop="1">
      <c r="A97" s="119"/>
      <c r="B97" s="120"/>
      <c r="C97" s="121"/>
      <c r="D97" s="174"/>
      <c r="E97" s="175"/>
      <c r="F97" s="175"/>
      <c r="G97" s="3"/>
      <c r="H97" s="11"/>
      <c r="I97" s="12"/>
      <c r="J97" s="12"/>
    </row>
    <row r="98" spans="1:10" ht="102.75">
      <c r="A98" s="133" t="s">
        <v>71</v>
      </c>
      <c r="B98" s="122" t="s">
        <v>112</v>
      </c>
      <c r="C98" s="121" t="s">
        <v>15</v>
      </c>
      <c r="D98" s="174">
        <f>D31</f>
        <v>160.54</v>
      </c>
      <c r="E98" s="175"/>
      <c r="F98" s="175"/>
      <c r="G98" s="3"/>
      <c r="H98" s="11"/>
      <c r="I98" s="11"/>
      <c r="J98" s="22"/>
    </row>
    <row r="99" spans="1:10" ht="15">
      <c r="A99" s="119"/>
      <c r="B99" s="120"/>
      <c r="C99" s="121"/>
      <c r="D99" s="174"/>
      <c r="E99" s="175"/>
      <c r="F99" s="175"/>
      <c r="G99" s="3"/>
      <c r="H99" s="11"/>
      <c r="I99" s="12"/>
      <c r="J99" s="12"/>
    </row>
    <row r="100" spans="1:11" ht="15">
      <c r="A100" s="145" t="s">
        <v>72</v>
      </c>
      <c r="B100" s="140" t="s">
        <v>67</v>
      </c>
      <c r="C100" s="121"/>
      <c r="D100" s="174"/>
      <c r="E100" s="175"/>
      <c r="F100" s="175"/>
      <c r="G100" s="25"/>
      <c r="H100" s="12"/>
      <c r="I100" s="12"/>
      <c r="J100" s="22"/>
      <c r="K100" s="29"/>
    </row>
    <row r="101" spans="1:11" ht="25.5">
      <c r="A101" s="119"/>
      <c r="B101" s="140" t="s">
        <v>104</v>
      </c>
      <c r="C101" s="121"/>
      <c r="D101" s="174"/>
      <c r="E101" s="175"/>
      <c r="F101" s="175"/>
      <c r="G101" s="25"/>
      <c r="H101" s="12"/>
      <c r="I101" s="12"/>
      <c r="J101" s="22"/>
      <c r="K101" s="29"/>
    </row>
    <row r="102" spans="1:11" ht="38.25">
      <c r="A102" s="119"/>
      <c r="B102" s="140" t="s">
        <v>68</v>
      </c>
      <c r="C102" s="121"/>
      <c r="D102" s="174"/>
      <c r="E102" s="175"/>
      <c r="F102" s="175"/>
      <c r="G102" s="25"/>
      <c r="H102" s="12"/>
      <c r="I102" s="12"/>
      <c r="J102" s="22"/>
      <c r="K102" s="29"/>
    </row>
    <row r="103" spans="1:11" ht="25.5">
      <c r="A103" s="119"/>
      <c r="B103" s="140" t="s">
        <v>69</v>
      </c>
      <c r="C103" s="121"/>
      <c r="D103" s="174"/>
      <c r="E103" s="175"/>
      <c r="F103" s="175"/>
      <c r="G103" s="25"/>
      <c r="H103" s="12"/>
      <c r="I103" s="12"/>
      <c r="J103" s="22"/>
      <c r="K103" s="29"/>
    </row>
    <row r="104" spans="1:11" ht="15">
      <c r="A104" s="119"/>
      <c r="B104" s="147" t="s">
        <v>215</v>
      </c>
      <c r="C104" s="138" t="s">
        <v>70</v>
      </c>
      <c r="D104" s="40">
        <v>7</v>
      </c>
      <c r="E104" s="39"/>
      <c r="F104" s="40"/>
      <c r="G104" s="79"/>
      <c r="H104" s="12"/>
      <c r="I104" s="12"/>
      <c r="J104" s="22"/>
      <c r="K104" s="29"/>
    </row>
    <row r="105" spans="1:11" ht="15">
      <c r="A105" s="119"/>
      <c r="B105" s="147" t="s">
        <v>189</v>
      </c>
      <c r="C105" s="150" t="s">
        <v>70</v>
      </c>
      <c r="D105" s="52">
        <v>1</v>
      </c>
      <c r="E105" s="39"/>
      <c r="F105" s="40"/>
      <c r="G105" s="79"/>
      <c r="H105" s="12"/>
      <c r="I105" s="12"/>
      <c r="J105" s="22"/>
      <c r="K105" s="29"/>
    </row>
    <row r="106" spans="1:10" ht="15">
      <c r="A106" s="119"/>
      <c r="B106" s="120"/>
      <c r="C106" s="121"/>
      <c r="D106" s="174"/>
      <c r="E106" s="175"/>
      <c r="F106" s="175"/>
      <c r="G106" s="25"/>
      <c r="H106" s="12"/>
      <c r="I106" s="12"/>
      <c r="J106" s="12"/>
    </row>
    <row r="107" spans="1:10" ht="63.75">
      <c r="A107" s="133" t="s">
        <v>73</v>
      </c>
      <c r="B107" s="140" t="s">
        <v>135</v>
      </c>
      <c r="C107" s="121"/>
      <c r="D107" s="174"/>
      <c r="E107" s="175"/>
      <c r="F107" s="175"/>
      <c r="G107" s="25"/>
      <c r="H107" s="12"/>
      <c r="I107" s="12"/>
      <c r="J107" s="12"/>
    </row>
    <row r="108" spans="1:10" ht="15">
      <c r="A108" s="119"/>
      <c r="B108" s="149" t="s">
        <v>136</v>
      </c>
      <c r="C108" s="150" t="s">
        <v>70</v>
      </c>
      <c r="D108" s="52">
        <v>8</v>
      </c>
      <c r="E108" s="39"/>
      <c r="F108" s="40"/>
      <c r="G108" s="25"/>
      <c r="H108" s="12"/>
      <c r="I108" s="12"/>
      <c r="J108" s="12"/>
    </row>
    <row r="109" spans="1:10" ht="15">
      <c r="A109" s="119"/>
      <c r="B109" s="120"/>
      <c r="C109" s="121"/>
      <c r="D109" s="174"/>
      <c r="E109" s="175"/>
      <c r="F109" s="175"/>
      <c r="G109" s="25"/>
      <c r="H109" s="12"/>
      <c r="I109" s="12"/>
      <c r="J109" s="12"/>
    </row>
    <row r="110" spans="1:10" ht="51.75">
      <c r="A110" s="145" t="s">
        <v>74</v>
      </c>
      <c r="B110" s="122" t="s">
        <v>119</v>
      </c>
      <c r="C110" s="121" t="s">
        <v>19</v>
      </c>
      <c r="D110" s="174">
        <v>3</v>
      </c>
      <c r="E110" s="175"/>
      <c r="F110" s="175"/>
      <c r="G110" s="25"/>
      <c r="H110" s="12"/>
      <c r="I110" s="12"/>
      <c r="J110" s="12"/>
    </row>
    <row r="111" spans="1:10" ht="15">
      <c r="A111" s="119"/>
      <c r="B111" s="120"/>
      <c r="C111" s="121"/>
      <c r="D111" s="174"/>
      <c r="E111" s="175"/>
      <c r="F111" s="175"/>
      <c r="G111" s="25"/>
      <c r="H111" s="12"/>
      <c r="I111" s="12"/>
      <c r="J111" s="12"/>
    </row>
    <row r="112" spans="1:10" ht="39">
      <c r="A112" s="145" t="s">
        <v>75</v>
      </c>
      <c r="B112" s="134" t="s">
        <v>193</v>
      </c>
      <c r="C112" s="121" t="s">
        <v>31</v>
      </c>
      <c r="D112" s="174">
        <v>5</v>
      </c>
      <c r="E112" s="175"/>
      <c r="F112" s="175"/>
      <c r="G112" s="25"/>
      <c r="H112" s="12"/>
      <c r="I112" s="12"/>
      <c r="J112" s="12"/>
    </row>
    <row r="113" spans="1:10" ht="15">
      <c r="A113" s="119"/>
      <c r="B113" s="120"/>
      <c r="C113" s="121"/>
      <c r="D113" s="174"/>
      <c r="E113" s="175"/>
      <c r="F113" s="175"/>
      <c r="G113" s="25"/>
      <c r="H113" s="12"/>
      <c r="I113" s="12"/>
      <c r="J113" s="12"/>
    </row>
    <row r="114" spans="1:10" ht="77.25">
      <c r="A114" s="145" t="s">
        <v>194</v>
      </c>
      <c r="B114" s="134" t="s">
        <v>195</v>
      </c>
      <c r="C114" s="121" t="s">
        <v>31</v>
      </c>
      <c r="D114" s="174">
        <f>D112</f>
        <v>5</v>
      </c>
      <c r="E114" s="175"/>
      <c r="F114" s="175"/>
      <c r="G114" s="25"/>
      <c r="H114" s="12"/>
      <c r="I114" s="12"/>
      <c r="J114" s="12"/>
    </row>
    <row r="115" spans="1:10" ht="15">
      <c r="A115" s="119"/>
      <c r="B115" s="120"/>
      <c r="C115" s="121"/>
      <c r="D115" s="174"/>
      <c r="E115" s="175"/>
      <c r="F115" s="175"/>
      <c r="G115" s="25"/>
      <c r="H115" s="12"/>
      <c r="I115" s="12"/>
      <c r="J115" s="12"/>
    </row>
    <row r="116" spans="1:10" s="18" customFormat="1" ht="16.5" thickBot="1">
      <c r="A116" s="130"/>
      <c r="B116" s="131" t="s">
        <v>83</v>
      </c>
      <c r="C116" s="132"/>
      <c r="D116" s="177"/>
      <c r="E116" s="178"/>
      <c r="F116" s="179"/>
      <c r="G116" s="3"/>
      <c r="H116" s="11"/>
      <c r="I116" s="17"/>
      <c r="J116" s="17"/>
    </row>
    <row r="118" spans="1:6" ht="18.75" thickBot="1">
      <c r="A118" s="155" t="s">
        <v>77</v>
      </c>
      <c r="B118" s="144" t="s">
        <v>137</v>
      </c>
      <c r="C118" s="118"/>
      <c r="D118" s="172"/>
      <c r="E118" s="173"/>
      <c r="F118" s="173"/>
    </row>
    <row r="119" spans="1:6" ht="15.75" thickTop="1">
      <c r="A119" s="119"/>
      <c r="B119" s="120"/>
      <c r="C119" s="121"/>
      <c r="D119" s="174"/>
      <c r="E119" s="175"/>
      <c r="F119" s="175"/>
    </row>
    <row r="120" spans="1:6" ht="51">
      <c r="A120" s="145" t="s">
        <v>97</v>
      </c>
      <c r="B120" s="120" t="s">
        <v>138</v>
      </c>
      <c r="C120" s="121" t="s">
        <v>31</v>
      </c>
      <c r="D120" s="174">
        <v>1</v>
      </c>
      <c r="E120" s="175"/>
      <c r="F120" s="175"/>
    </row>
    <row r="121" spans="1:6" ht="15">
      <c r="A121" s="119"/>
      <c r="B121" s="120"/>
      <c r="C121" s="121"/>
      <c r="D121" s="174"/>
      <c r="E121" s="175"/>
      <c r="F121" s="175"/>
    </row>
    <row r="122" spans="1:6" ht="38.25">
      <c r="A122" s="145" t="s">
        <v>98</v>
      </c>
      <c r="B122" s="120" t="s">
        <v>139</v>
      </c>
      <c r="C122" s="121" t="s">
        <v>31</v>
      </c>
      <c r="D122" s="174">
        <v>1</v>
      </c>
      <c r="E122" s="175"/>
      <c r="F122" s="175"/>
    </row>
    <row r="123" spans="1:6" ht="15">
      <c r="A123" s="119"/>
      <c r="B123" s="120"/>
      <c r="C123" s="121"/>
      <c r="D123" s="174"/>
      <c r="E123" s="175"/>
      <c r="F123" s="175"/>
    </row>
    <row r="124" spans="1:6" ht="26.25">
      <c r="A124" s="145" t="s">
        <v>99</v>
      </c>
      <c r="B124" s="156" t="s">
        <v>35</v>
      </c>
      <c r="C124" s="121" t="s">
        <v>31</v>
      </c>
      <c r="D124" s="174">
        <v>1</v>
      </c>
      <c r="E124" s="175"/>
      <c r="F124" s="175"/>
    </row>
    <row r="125" spans="1:6" ht="15">
      <c r="A125" s="119"/>
      <c r="B125" s="120"/>
      <c r="C125" s="121"/>
      <c r="D125" s="174"/>
      <c r="E125" s="175"/>
      <c r="F125" s="175"/>
    </row>
    <row r="126" spans="1:6" ht="51.75">
      <c r="A126" s="145" t="s">
        <v>100</v>
      </c>
      <c r="B126" s="156" t="s">
        <v>33</v>
      </c>
      <c r="C126" s="121" t="s">
        <v>31</v>
      </c>
      <c r="D126" s="174">
        <v>1</v>
      </c>
      <c r="E126" s="175"/>
      <c r="F126" s="175"/>
    </row>
    <row r="127" spans="1:6" ht="15">
      <c r="A127" s="119"/>
      <c r="B127" s="122"/>
      <c r="C127" s="121"/>
      <c r="D127" s="174"/>
      <c r="E127" s="175"/>
      <c r="F127" s="175"/>
    </row>
    <row r="128" spans="1:6" ht="15">
      <c r="A128" s="145" t="s">
        <v>101</v>
      </c>
      <c r="B128" s="156" t="s">
        <v>140</v>
      </c>
      <c r="C128" s="121" t="s">
        <v>31</v>
      </c>
      <c r="D128" s="174">
        <f>D35</f>
        <v>5</v>
      </c>
      <c r="E128" s="175"/>
      <c r="F128" s="175"/>
    </row>
    <row r="129" spans="1:6" ht="15">
      <c r="A129" s="119"/>
      <c r="B129" s="122"/>
      <c r="C129" s="121"/>
      <c r="D129" s="174"/>
      <c r="E129" s="175"/>
      <c r="F129" s="175"/>
    </row>
    <row r="130" spans="1:6" ht="38.25">
      <c r="A130" s="145" t="s">
        <v>102</v>
      </c>
      <c r="B130" s="120" t="s">
        <v>141</v>
      </c>
      <c r="C130" s="121" t="s">
        <v>31</v>
      </c>
      <c r="D130" s="174">
        <v>1</v>
      </c>
      <c r="E130" s="175"/>
      <c r="F130" s="175"/>
    </row>
    <row r="131" spans="1:6" ht="15">
      <c r="A131" s="119"/>
      <c r="B131" s="122"/>
      <c r="C131" s="121"/>
      <c r="D131" s="174"/>
      <c r="E131" s="175"/>
      <c r="F131" s="175"/>
    </row>
    <row r="132" spans="1:6" ht="51.75">
      <c r="A132" s="145" t="s">
        <v>103</v>
      </c>
      <c r="B132" s="156" t="s">
        <v>142</v>
      </c>
      <c r="C132" s="121" t="s">
        <v>31</v>
      </c>
      <c r="D132" s="174">
        <v>1</v>
      </c>
      <c r="E132" s="175"/>
      <c r="F132" s="175"/>
    </row>
    <row r="133" spans="1:6" ht="15">
      <c r="A133" s="119"/>
      <c r="B133" s="122"/>
      <c r="C133" s="121"/>
      <c r="D133" s="174"/>
      <c r="E133" s="175"/>
      <c r="F133" s="175"/>
    </row>
    <row r="134" spans="1:6" ht="38.25">
      <c r="A134" s="145" t="s">
        <v>146</v>
      </c>
      <c r="B134" s="120" t="s">
        <v>143</v>
      </c>
      <c r="C134" s="121" t="s">
        <v>31</v>
      </c>
      <c r="D134" s="174">
        <v>1</v>
      </c>
      <c r="E134" s="175"/>
      <c r="F134" s="175"/>
    </row>
    <row r="135" spans="1:6" ht="15">
      <c r="A135" s="119"/>
      <c r="B135" s="120"/>
      <c r="C135" s="121"/>
      <c r="D135" s="174"/>
      <c r="E135" s="175"/>
      <c r="F135" s="175"/>
    </row>
    <row r="136" spans="1:6" ht="26.25">
      <c r="A136" s="145" t="s">
        <v>147</v>
      </c>
      <c r="B136" s="156" t="s">
        <v>144</v>
      </c>
      <c r="C136" s="121" t="s">
        <v>31</v>
      </c>
      <c r="D136" s="174">
        <v>1</v>
      </c>
      <c r="E136" s="175"/>
      <c r="F136" s="175"/>
    </row>
    <row r="137" spans="1:6" ht="15">
      <c r="A137" s="119"/>
      <c r="B137" s="122"/>
      <c r="C137" s="121"/>
      <c r="D137" s="174"/>
      <c r="E137" s="175"/>
      <c r="F137" s="175"/>
    </row>
    <row r="138" spans="1:6" ht="16.5" thickBot="1">
      <c r="A138" s="157"/>
      <c r="B138" s="131" t="s">
        <v>145</v>
      </c>
      <c r="C138" s="132"/>
      <c r="D138" s="177"/>
      <c r="E138" s="178"/>
      <c r="F138" s="179"/>
    </row>
    <row r="140" spans="1:10" ht="18.75" thickBot="1">
      <c r="A140" s="116" t="s">
        <v>154</v>
      </c>
      <c r="B140" s="144" t="s">
        <v>76</v>
      </c>
      <c r="C140" s="118"/>
      <c r="D140" s="172"/>
      <c r="E140" s="173"/>
      <c r="F140" s="173"/>
      <c r="G140" s="3"/>
      <c r="H140" s="11"/>
      <c r="I140" s="12"/>
      <c r="J140" s="12"/>
    </row>
    <row r="141" spans="1:10" ht="15.75" thickTop="1">
      <c r="A141" s="119"/>
      <c r="B141" s="120"/>
      <c r="C141" s="121"/>
      <c r="D141" s="174"/>
      <c r="E141" s="175"/>
      <c r="F141" s="175"/>
      <c r="G141" s="3"/>
      <c r="H141" s="11"/>
      <c r="I141" s="12"/>
      <c r="J141" s="12"/>
    </row>
    <row r="142" spans="1:10" ht="25.5">
      <c r="A142" s="145" t="s">
        <v>155</v>
      </c>
      <c r="B142" s="120" t="s">
        <v>17</v>
      </c>
      <c r="C142" s="121" t="s">
        <v>31</v>
      </c>
      <c r="D142" s="176" t="s">
        <v>186</v>
      </c>
      <c r="E142" s="175"/>
      <c r="F142" s="175"/>
      <c r="G142" s="3"/>
      <c r="H142" s="11"/>
      <c r="I142" s="12"/>
      <c r="J142" s="12"/>
    </row>
    <row r="143" spans="1:10" ht="15">
      <c r="A143" s="119"/>
      <c r="B143" s="120"/>
      <c r="C143" s="121"/>
      <c r="D143" s="174"/>
      <c r="E143" s="175"/>
      <c r="F143" s="175"/>
      <c r="G143" s="3"/>
      <c r="H143" s="11"/>
      <c r="I143" s="12"/>
      <c r="J143" s="12"/>
    </row>
    <row r="144" spans="1:10" ht="15">
      <c r="A144" s="145" t="s">
        <v>156</v>
      </c>
      <c r="B144" s="158" t="s">
        <v>148</v>
      </c>
      <c r="C144" s="121" t="s">
        <v>31</v>
      </c>
      <c r="D144" s="176" t="s">
        <v>187</v>
      </c>
      <c r="E144" s="175"/>
      <c r="F144" s="175"/>
      <c r="G144" s="3"/>
      <c r="H144" s="11"/>
      <c r="I144" s="12"/>
      <c r="J144" s="12"/>
    </row>
    <row r="145" spans="1:10" ht="15">
      <c r="A145" s="119"/>
      <c r="B145" s="120"/>
      <c r="C145" s="121"/>
      <c r="D145" s="174"/>
      <c r="E145" s="175"/>
      <c r="F145" s="175"/>
      <c r="G145" s="3"/>
      <c r="H145" s="11"/>
      <c r="I145" s="12"/>
      <c r="J145" s="12"/>
    </row>
    <row r="146" spans="1:10" ht="39">
      <c r="A146" s="145" t="s">
        <v>157</v>
      </c>
      <c r="B146" s="122" t="s">
        <v>78</v>
      </c>
      <c r="C146" s="121" t="s">
        <v>31</v>
      </c>
      <c r="D146" s="174">
        <v>1</v>
      </c>
      <c r="E146" s="175"/>
      <c r="F146" s="175"/>
      <c r="G146" s="3"/>
      <c r="H146" s="11"/>
      <c r="I146" s="12"/>
      <c r="J146" s="12"/>
    </row>
    <row r="147" spans="1:10" ht="15">
      <c r="A147" s="119"/>
      <c r="B147" s="120"/>
      <c r="C147" s="121"/>
      <c r="D147" s="174"/>
      <c r="E147" s="175"/>
      <c r="F147" s="175"/>
      <c r="G147" s="3"/>
      <c r="H147" s="11"/>
      <c r="I147" s="12"/>
      <c r="J147" s="12"/>
    </row>
    <row r="148" spans="1:10" ht="15">
      <c r="A148" s="145" t="s">
        <v>158</v>
      </c>
      <c r="B148" s="122" t="s">
        <v>149</v>
      </c>
      <c r="C148" s="121" t="s">
        <v>31</v>
      </c>
      <c r="D148" s="174">
        <v>1</v>
      </c>
      <c r="E148" s="175"/>
      <c r="F148" s="175"/>
      <c r="G148" s="3"/>
      <c r="H148" s="11"/>
      <c r="I148" s="12"/>
      <c r="J148" s="12"/>
    </row>
    <row r="149" spans="1:10" ht="15">
      <c r="A149" s="119"/>
      <c r="B149" s="120"/>
      <c r="C149" s="121"/>
      <c r="D149" s="174"/>
      <c r="E149" s="175"/>
      <c r="F149" s="175"/>
      <c r="G149" s="3"/>
      <c r="H149" s="11"/>
      <c r="I149" s="12"/>
      <c r="J149" s="12"/>
    </row>
    <row r="150" spans="1:10" ht="26.25">
      <c r="A150" s="145" t="s">
        <v>159</v>
      </c>
      <c r="B150" s="122" t="s">
        <v>79</v>
      </c>
      <c r="C150" s="121" t="s">
        <v>15</v>
      </c>
      <c r="D150" s="174">
        <f>D31</f>
        <v>160.54</v>
      </c>
      <c r="E150" s="175"/>
      <c r="F150" s="175"/>
      <c r="G150" s="3"/>
      <c r="H150" s="11"/>
      <c r="I150" s="12"/>
      <c r="J150" s="12"/>
    </row>
    <row r="151" spans="1:10" ht="15">
      <c r="A151" s="119"/>
      <c r="B151" s="120"/>
      <c r="C151" s="121"/>
      <c r="D151" s="174"/>
      <c r="E151" s="175"/>
      <c r="F151" s="175"/>
      <c r="G151" s="3"/>
      <c r="H151" s="11"/>
      <c r="I151" s="12"/>
      <c r="J151" s="12"/>
    </row>
    <row r="152" spans="1:10" ht="26.25">
      <c r="A152" s="145" t="s">
        <v>160</v>
      </c>
      <c r="B152" s="122" t="s">
        <v>80</v>
      </c>
      <c r="C152" s="121" t="s">
        <v>15</v>
      </c>
      <c r="D152" s="174">
        <f>D150</f>
        <v>160.54</v>
      </c>
      <c r="E152" s="175"/>
      <c r="F152" s="175"/>
      <c r="G152" s="3"/>
      <c r="H152" s="11"/>
      <c r="I152" s="12"/>
      <c r="J152" s="12"/>
    </row>
    <row r="153" spans="1:10" ht="15">
      <c r="A153" s="119"/>
      <c r="B153" s="120"/>
      <c r="C153" s="121"/>
      <c r="D153" s="174"/>
      <c r="E153" s="175"/>
      <c r="F153" s="175"/>
      <c r="G153" s="3"/>
      <c r="H153" s="11"/>
      <c r="I153" s="12"/>
      <c r="J153" s="12"/>
    </row>
    <row r="154" spans="1:10" ht="15">
      <c r="A154" s="145" t="s">
        <v>161</v>
      </c>
      <c r="B154" s="122" t="s">
        <v>81</v>
      </c>
      <c r="C154" s="121" t="s">
        <v>14</v>
      </c>
      <c r="D154" s="174">
        <f>D150*3</f>
        <v>481.62</v>
      </c>
      <c r="E154" s="175"/>
      <c r="F154" s="175"/>
      <c r="G154" s="3"/>
      <c r="H154" s="11"/>
      <c r="I154" s="12"/>
      <c r="J154" s="12"/>
    </row>
    <row r="155" spans="1:10" ht="15">
      <c r="A155" s="119"/>
      <c r="B155" s="122"/>
      <c r="C155" s="121"/>
      <c r="D155" s="174"/>
      <c r="E155" s="175"/>
      <c r="F155" s="175"/>
      <c r="G155" s="3"/>
      <c r="H155" s="11"/>
      <c r="I155" s="12"/>
      <c r="J155" s="12"/>
    </row>
    <row r="156" spans="1:10" ht="51">
      <c r="A156" s="145" t="s">
        <v>162</v>
      </c>
      <c r="B156" s="129" t="s">
        <v>150</v>
      </c>
      <c r="C156" s="121" t="s">
        <v>31</v>
      </c>
      <c r="D156" s="174">
        <v>1</v>
      </c>
      <c r="E156" s="175"/>
      <c r="F156" s="175"/>
      <c r="G156" s="3"/>
      <c r="H156" s="11"/>
      <c r="I156" s="12"/>
      <c r="J156" s="12"/>
    </row>
    <row r="157" spans="1:10" ht="15">
      <c r="A157" s="119"/>
      <c r="B157" s="122"/>
      <c r="C157" s="121"/>
      <c r="D157" s="174"/>
      <c r="E157" s="181"/>
      <c r="F157" s="175"/>
      <c r="G157" s="3"/>
      <c r="H157" s="11"/>
      <c r="I157" s="12"/>
      <c r="J157" s="12"/>
    </row>
    <row r="158" spans="1:10" ht="114.75">
      <c r="A158" s="145" t="s">
        <v>163</v>
      </c>
      <c r="B158" s="129" t="s">
        <v>151</v>
      </c>
      <c r="C158" s="121" t="s">
        <v>31</v>
      </c>
      <c r="D158" s="174">
        <v>1</v>
      </c>
      <c r="E158" s="175"/>
      <c r="F158" s="175"/>
      <c r="G158" s="3"/>
      <c r="H158" s="11"/>
      <c r="I158" s="11"/>
      <c r="J158" s="22"/>
    </row>
    <row r="159" spans="1:10" ht="15">
      <c r="A159" s="119"/>
      <c r="B159" s="122"/>
      <c r="C159" s="121"/>
      <c r="D159" s="174"/>
      <c r="E159" s="175"/>
      <c r="F159" s="175"/>
      <c r="G159" s="3"/>
      <c r="H159" s="11"/>
      <c r="I159" s="11"/>
      <c r="J159" s="22"/>
    </row>
    <row r="160" spans="1:10" ht="51">
      <c r="A160" s="145" t="s">
        <v>164</v>
      </c>
      <c r="B160" s="129" t="s">
        <v>152</v>
      </c>
      <c r="C160" s="121" t="s">
        <v>31</v>
      </c>
      <c r="D160" s="174">
        <v>1</v>
      </c>
      <c r="E160" s="175"/>
      <c r="F160" s="175"/>
      <c r="G160" s="3"/>
      <c r="H160" s="11"/>
      <c r="I160" s="11"/>
      <c r="J160" s="22"/>
    </row>
    <row r="161" spans="1:10" ht="15">
      <c r="A161" s="119"/>
      <c r="B161" s="122"/>
      <c r="C161" s="121"/>
      <c r="D161" s="174"/>
      <c r="E161" s="175"/>
      <c r="F161" s="175"/>
      <c r="G161" s="3"/>
      <c r="H161" s="11"/>
      <c r="I161" s="11"/>
      <c r="J161" s="22"/>
    </row>
    <row r="162" spans="1:10" ht="63.75">
      <c r="A162" s="145" t="s">
        <v>165</v>
      </c>
      <c r="B162" s="129" t="s">
        <v>153</v>
      </c>
      <c r="C162" s="121" t="s">
        <v>31</v>
      </c>
      <c r="D162" s="174">
        <v>1</v>
      </c>
      <c r="E162" s="175"/>
      <c r="F162" s="175"/>
      <c r="G162" s="3"/>
      <c r="H162" s="11"/>
      <c r="I162" s="11"/>
      <c r="J162" s="22"/>
    </row>
    <row r="163" spans="1:10" ht="15">
      <c r="A163" s="119"/>
      <c r="B163" s="120"/>
      <c r="C163" s="121"/>
      <c r="D163" s="174"/>
      <c r="E163" s="175"/>
      <c r="F163" s="175"/>
      <c r="G163" s="3"/>
      <c r="H163" s="11"/>
      <c r="I163" s="12"/>
      <c r="J163" s="12"/>
    </row>
    <row r="164" spans="1:10" s="18" customFormat="1" ht="16.5" thickBot="1">
      <c r="A164" s="130"/>
      <c r="B164" s="131" t="s">
        <v>82</v>
      </c>
      <c r="C164" s="132"/>
      <c r="D164" s="177"/>
      <c r="E164" s="178"/>
      <c r="F164" s="179"/>
      <c r="G164" s="3"/>
      <c r="H164" s="11"/>
      <c r="I164" s="17"/>
      <c r="J164" s="17"/>
    </row>
  </sheetData>
  <sheetProtection password="E5B8" sheet="1"/>
  <protectedRanges>
    <protectedRange sqref="A86 A90 A98 A66:A68" name="Obseg1_2_3"/>
    <protectedRange sqref="B31" name="Obseg1_2_1"/>
    <protectedRange sqref="B33" name="Obseg1_2_2"/>
    <protectedRange sqref="B37" name="Obseg1_28"/>
    <protectedRange sqref="B35" name="Obseg1_30"/>
    <protectedRange sqref="B39" name="Obseg1_31"/>
    <protectedRange sqref="B47 B49" name="Obseg1_31_2"/>
    <protectedRange sqref="B41" name="Obseg1_30_1"/>
    <protectedRange sqref="B43 B45" name="Obseg1_27_1_1"/>
    <protectedRange sqref="B51" name="Obseg1_30_3"/>
    <protectedRange sqref="B90" name="Obseg1_6"/>
    <protectedRange sqref="B150" name="Obseg1"/>
    <protectedRange sqref="B152" name="Obseg1_1"/>
    <protectedRange sqref="B154" name="Obseg1_4"/>
    <protectedRange sqref="B156" name="Obseg1_7"/>
    <protectedRange sqref="B160" name="Obseg1_8"/>
    <protectedRange sqref="B162" name="Obseg1_3_1"/>
    <protectedRange sqref="B62:B64" name="Obseg1_3_2"/>
    <protectedRange sqref="B67:B68" name="Obseg1_5_1"/>
    <protectedRange sqref="A59" name="Obseg1_2_3_1_1"/>
  </protectedRanges>
  <mergeCells count="2">
    <mergeCell ref="E23:F23"/>
    <mergeCell ref="E27:F27"/>
  </mergeCells>
  <printOptions gridLines="1"/>
  <pageMargins left="1.1811023622047245" right="0.5511811023622047" top="0.984251968503937" bottom="1.1811023622047245" header="0.5118110236220472" footer="0.5118110236220472"/>
  <pageSetup fitToHeight="0" fitToWidth="1" horizontalDpi="600" verticalDpi="600" orientation="portrait" paperSize="9" scale="90" r:id="rId1"/>
  <headerFooter>
    <oddHeader>&amp;L&amp;"Arial,Poševno"&amp;8SEGIS projektiranje in inženiring d.o.o.TEL: +386 (0)8 200 11 60  -  FAX: +386 (0)8 200 11 61  -  info@segis.si  -  www.segis.si&amp;R&amp;8&amp;P od &amp;N</oddHeader>
    <oddFooter>&amp;L&amp;8Datoteka: 08013PZI_POPIS                                                  &amp;R&amp;8Št. načrta: 08013PZI03</oddFooter>
  </headerFooter>
  <rowBreaks count="1" manualBreakCount="1">
    <brk id="2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4"/>
  <sheetViews>
    <sheetView view="pageBreakPreview" zoomScaleSheetLayoutView="100" zoomScalePageLayoutView="115" workbookViewId="0" topLeftCell="A1">
      <selection activeCell="D35" sqref="D35"/>
    </sheetView>
  </sheetViews>
  <sheetFormatPr defaultColWidth="9.00390625" defaultRowHeight="12.75"/>
  <cols>
    <col min="1" max="1" width="5.125" style="159" customWidth="1"/>
    <col min="2" max="2" width="37.625" style="159" customWidth="1"/>
    <col min="3" max="3" width="5.00390625" style="160" customWidth="1"/>
    <col min="4" max="4" width="8.125" style="182" customWidth="1"/>
    <col min="5" max="5" width="9.625" style="183" customWidth="1"/>
    <col min="6" max="6" width="14.25390625" style="183" customWidth="1"/>
    <col min="7" max="7" width="11.125" style="180" customWidth="1"/>
    <col min="8" max="8" width="9.00390625" style="180" customWidth="1"/>
    <col min="9" max="16384" width="9.00390625" style="6" customWidth="1"/>
  </cols>
  <sheetData>
    <row r="1" spans="1:10" ht="15.75" thickBot="1">
      <c r="A1" s="85" t="s">
        <v>0</v>
      </c>
      <c r="B1" s="86" t="s">
        <v>1</v>
      </c>
      <c r="C1" s="87" t="s">
        <v>2</v>
      </c>
      <c r="D1" s="1" t="s">
        <v>3</v>
      </c>
      <c r="E1" s="2"/>
      <c r="F1" s="2"/>
      <c r="G1" s="3"/>
      <c r="H1" s="4"/>
      <c r="I1" s="5"/>
      <c r="J1" s="5"/>
    </row>
    <row r="2" spans="1:10" ht="15">
      <c r="A2" s="88"/>
      <c r="B2" s="89"/>
      <c r="C2" s="90"/>
      <c r="D2" s="7"/>
      <c r="E2" s="8"/>
      <c r="F2" s="8"/>
      <c r="G2" s="3"/>
      <c r="H2" s="9"/>
      <c r="I2" s="10"/>
      <c r="J2" s="10"/>
    </row>
    <row r="3" spans="1:10" ht="20.25">
      <c r="A3" s="91"/>
      <c r="B3" s="92" t="s">
        <v>86</v>
      </c>
      <c r="C3" s="92"/>
      <c r="D3" s="84"/>
      <c r="E3" s="84"/>
      <c r="F3" s="84"/>
      <c r="G3" s="3"/>
      <c r="H3" s="9"/>
      <c r="I3" s="10"/>
      <c r="J3" s="10"/>
    </row>
    <row r="4" spans="1:10" ht="20.25">
      <c r="A4" s="91"/>
      <c r="B4" s="93"/>
      <c r="C4" s="94"/>
      <c r="D4" s="161"/>
      <c r="E4" s="162"/>
      <c r="F4" s="162"/>
      <c r="G4" s="3"/>
      <c r="H4" s="9"/>
      <c r="I4" s="10"/>
      <c r="J4" s="10"/>
    </row>
    <row r="5" spans="1:10" ht="20.25">
      <c r="A5" s="91"/>
      <c r="B5" s="93"/>
      <c r="C5" s="94"/>
      <c r="D5" s="161"/>
      <c r="E5" s="162"/>
      <c r="F5" s="162"/>
      <c r="G5" s="3"/>
      <c r="H5" s="9"/>
      <c r="I5" s="10"/>
      <c r="J5" s="10"/>
    </row>
    <row r="6" spans="1:10" ht="15">
      <c r="A6" s="95"/>
      <c r="B6" s="96"/>
      <c r="C6" s="97"/>
      <c r="D6" s="163"/>
      <c r="E6" s="164"/>
      <c r="F6" s="164"/>
      <c r="G6" s="3"/>
      <c r="H6" s="9"/>
      <c r="I6" s="10"/>
      <c r="J6" s="10"/>
    </row>
    <row r="7" spans="1:10" ht="18.75" thickBot="1">
      <c r="A7" s="98"/>
      <c r="B7" s="99" t="s">
        <v>4</v>
      </c>
      <c r="C7" s="100"/>
      <c r="D7" s="165"/>
      <c r="E7" s="166"/>
      <c r="F7" s="166"/>
      <c r="G7" s="3"/>
      <c r="H7" s="9"/>
      <c r="I7" s="10"/>
      <c r="J7" s="10"/>
    </row>
    <row r="8" spans="1:10" ht="15.75" thickTop="1">
      <c r="A8" s="95"/>
      <c r="B8" s="96"/>
      <c r="C8" s="97"/>
      <c r="D8" s="163"/>
      <c r="E8" s="164"/>
      <c r="F8" s="167"/>
      <c r="G8" s="3"/>
      <c r="H8" s="9"/>
      <c r="I8" s="10"/>
      <c r="J8" s="10"/>
    </row>
    <row r="9" spans="1:10" ht="15.75">
      <c r="A9" s="101" t="s">
        <v>5</v>
      </c>
      <c r="B9" s="102" t="s">
        <v>6</v>
      </c>
      <c r="C9" s="103"/>
      <c r="D9" s="168"/>
      <c r="E9" s="169"/>
      <c r="F9" s="170"/>
      <c r="G9" s="3"/>
      <c r="H9" s="9"/>
      <c r="I9" s="10"/>
      <c r="J9" s="10"/>
    </row>
    <row r="10" spans="1:10" ht="15.75">
      <c r="A10" s="101"/>
      <c r="B10" s="102"/>
      <c r="C10" s="103"/>
      <c r="D10" s="168"/>
      <c r="E10" s="169"/>
      <c r="F10" s="170"/>
      <c r="G10" s="3"/>
      <c r="H10" s="9"/>
      <c r="I10" s="10"/>
      <c r="J10" s="10"/>
    </row>
    <row r="11" spans="1:10" ht="15.75">
      <c r="A11" s="101" t="s">
        <v>7</v>
      </c>
      <c r="B11" s="104" t="s">
        <v>8</v>
      </c>
      <c r="C11" s="103"/>
      <c r="D11" s="168"/>
      <c r="E11" s="169"/>
      <c r="F11" s="170"/>
      <c r="G11" s="3"/>
      <c r="H11" s="9"/>
      <c r="I11" s="10"/>
      <c r="J11" s="10"/>
    </row>
    <row r="12" spans="1:10" ht="15.75">
      <c r="A12" s="101"/>
      <c r="B12" s="102"/>
      <c r="C12" s="103"/>
      <c r="D12" s="168"/>
      <c r="E12" s="169"/>
      <c r="F12" s="170"/>
      <c r="G12" s="3"/>
      <c r="H12" s="9"/>
      <c r="I12" s="10"/>
      <c r="J12" s="10"/>
    </row>
    <row r="13" spans="1:10" ht="15.75">
      <c r="A13" s="101" t="s">
        <v>9</v>
      </c>
      <c r="B13" s="102" t="s">
        <v>10</v>
      </c>
      <c r="C13" s="103"/>
      <c r="D13" s="168"/>
      <c r="E13" s="169"/>
      <c r="F13" s="170"/>
      <c r="G13" s="3"/>
      <c r="H13" s="9"/>
      <c r="I13" s="10"/>
      <c r="J13" s="10"/>
    </row>
    <row r="14" spans="1:10" ht="15.75">
      <c r="A14" s="101"/>
      <c r="B14" s="102"/>
      <c r="C14" s="103"/>
      <c r="D14" s="168"/>
      <c r="E14" s="169"/>
      <c r="F14" s="170"/>
      <c r="G14" s="3"/>
      <c r="H14" s="9"/>
      <c r="I14" s="10"/>
      <c r="J14" s="10"/>
    </row>
    <row r="15" spans="1:10" ht="15.75">
      <c r="A15" s="101" t="s">
        <v>63</v>
      </c>
      <c r="B15" s="102" t="s">
        <v>64</v>
      </c>
      <c r="C15" s="103"/>
      <c r="D15" s="168"/>
      <c r="E15" s="169"/>
      <c r="F15" s="170"/>
      <c r="G15" s="3"/>
      <c r="H15" s="9"/>
      <c r="I15" s="10"/>
      <c r="J15" s="10"/>
    </row>
    <row r="16" spans="1:10" ht="15.75">
      <c r="A16" s="101"/>
      <c r="B16" s="102"/>
      <c r="C16" s="103"/>
      <c r="D16" s="168"/>
      <c r="E16" s="169"/>
      <c r="F16" s="170"/>
      <c r="G16" s="3"/>
      <c r="H16" s="9"/>
      <c r="I16" s="10"/>
      <c r="J16" s="10"/>
    </row>
    <row r="17" spans="1:10" ht="15.75">
      <c r="A17" s="101" t="s">
        <v>77</v>
      </c>
      <c r="B17" s="102" t="s">
        <v>137</v>
      </c>
      <c r="C17" s="103"/>
      <c r="D17" s="168"/>
      <c r="E17" s="169"/>
      <c r="F17" s="170"/>
      <c r="G17" s="3"/>
      <c r="H17" s="9"/>
      <c r="I17" s="10"/>
      <c r="J17" s="10"/>
    </row>
    <row r="18" spans="1:10" ht="15.75">
      <c r="A18" s="101"/>
      <c r="B18" s="102"/>
      <c r="C18" s="103"/>
      <c r="D18" s="168"/>
      <c r="E18" s="169"/>
      <c r="F18" s="170"/>
      <c r="G18" s="3"/>
      <c r="H18" s="11"/>
      <c r="I18" s="12"/>
      <c r="J18" s="12"/>
    </row>
    <row r="19" spans="1:10" ht="15.75">
      <c r="A19" s="101" t="s">
        <v>154</v>
      </c>
      <c r="B19" s="102" t="s">
        <v>76</v>
      </c>
      <c r="C19" s="103"/>
      <c r="D19" s="168"/>
      <c r="E19" s="169"/>
      <c r="F19" s="170"/>
      <c r="G19" s="3"/>
      <c r="H19" s="9"/>
      <c r="I19" s="10"/>
      <c r="J19" s="10"/>
    </row>
    <row r="20" spans="1:10" ht="15.75">
      <c r="A20" s="101"/>
      <c r="B20" s="102"/>
      <c r="C20" s="103"/>
      <c r="D20" s="168"/>
      <c r="E20" s="169"/>
      <c r="F20" s="170"/>
      <c r="G20" s="3"/>
      <c r="H20" s="11"/>
      <c r="I20" s="12"/>
      <c r="J20" s="12"/>
    </row>
    <row r="21" spans="1:10" ht="15.75">
      <c r="A21" s="101"/>
      <c r="B21" s="105" t="s">
        <v>24</v>
      </c>
      <c r="C21" s="106"/>
      <c r="D21" s="13"/>
      <c r="E21" s="14"/>
      <c r="F21" s="14"/>
      <c r="G21" s="3"/>
      <c r="H21" s="11"/>
      <c r="I21" s="12"/>
      <c r="J21" s="12"/>
    </row>
    <row r="22" spans="1:10" ht="15.75">
      <c r="A22" s="101"/>
      <c r="B22" s="102"/>
      <c r="C22" s="103"/>
      <c r="D22" s="168"/>
      <c r="E22" s="169"/>
      <c r="F22" s="170"/>
      <c r="G22" s="3"/>
      <c r="H22" s="11"/>
      <c r="I22" s="12"/>
      <c r="J22" s="12"/>
    </row>
    <row r="23" spans="1:10" ht="16.5" thickBot="1">
      <c r="A23" s="107"/>
      <c r="B23" s="108" t="s">
        <v>11</v>
      </c>
      <c r="C23" s="109"/>
      <c r="D23" s="171"/>
      <c r="E23" s="243"/>
      <c r="F23" s="243"/>
      <c r="G23" s="3"/>
      <c r="H23" s="11"/>
      <c r="I23" s="12"/>
      <c r="J23" s="12"/>
    </row>
    <row r="24" spans="1:10" ht="15.75" thickTop="1">
      <c r="A24" s="110"/>
      <c r="B24" s="111"/>
      <c r="C24" s="112"/>
      <c r="D24" s="15"/>
      <c r="E24" s="8"/>
      <c r="F24" s="8"/>
      <c r="G24" s="3"/>
      <c r="H24" s="11"/>
      <c r="I24" s="12"/>
      <c r="J24" s="12"/>
    </row>
    <row r="25" spans="1:10" ht="15.75">
      <c r="A25" s="110"/>
      <c r="B25" s="105" t="s">
        <v>12</v>
      </c>
      <c r="C25" s="106"/>
      <c r="D25" s="13"/>
      <c r="E25" s="14"/>
      <c r="F25" s="14"/>
      <c r="G25" s="3"/>
      <c r="H25" s="11"/>
      <c r="I25" s="12"/>
      <c r="J25" s="12"/>
    </row>
    <row r="26" spans="1:10" ht="15.75">
      <c r="A26" s="110"/>
      <c r="B26" s="105"/>
      <c r="C26" s="106"/>
      <c r="D26" s="13"/>
      <c r="E26" s="14"/>
      <c r="F26" s="14"/>
      <c r="G26" s="3"/>
      <c r="H26" s="11"/>
      <c r="I26" s="12"/>
      <c r="J26" s="12"/>
    </row>
    <row r="27" spans="1:10" s="18" customFormat="1" ht="16.5" thickBot="1">
      <c r="A27" s="113"/>
      <c r="B27" s="114" t="s">
        <v>13</v>
      </c>
      <c r="C27" s="115"/>
      <c r="D27" s="16"/>
      <c r="E27" s="242"/>
      <c r="F27" s="242"/>
      <c r="G27" s="3"/>
      <c r="H27" s="11"/>
      <c r="I27" s="17"/>
      <c r="J27" s="17"/>
    </row>
    <row r="28" spans="1:10" ht="15.75" thickTop="1">
      <c r="A28" s="110"/>
      <c r="B28" s="111"/>
      <c r="C28" s="112"/>
      <c r="D28" s="15"/>
      <c r="E28" s="8"/>
      <c r="F28" s="8"/>
      <c r="G28" s="3"/>
      <c r="H28" s="11"/>
      <c r="I28" s="12"/>
      <c r="J28" s="12"/>
    </row>
    <row r="29" spans="1:10" ht="18.75" thickBot="1">
      <c r="A29" s="116" t="s">
        <v>5</v>
      </c>
      <c r="B29" s="117" t="s">
        <v>6</v>
      </c>
      <c r="C29" s="118"/>
      <c r="D29" s="172"/>
      <c r="E29" s="173"/>
      <c r="F29" s="173"/>
      <c r="G29" s="19"/>
      <c r="H29" s="20"/>
      <c r="I29" s="21"/>
      <c r="J29" s="21"/>
    </row>
    <row r="30" spans="1:10" ht="15.75" thickTop="1">
      <c r="A30" s="119"/>
      <c r="B30" s="120"/>
      <c r="C30" s="121"/>
      <c r="D30" s="174"/>
      <c r="E30" s="175"/>
      <c r="F30" s="175"/>
      <c r="G30" s="3"/>
      <c r="H30" s="11"/>
      <c r="I30" s="12"/>
      <c r="J30" s="12"/>
    </row>
    <row r="31" spans="1:10" ht="39">
      <c r="A31" s="119" t="s">
        <v>25</v>
      </c>
      <c r="B31" s="122" t="s">
        <v>27</v>
      </c>
      <c r="C31" s="121" t="s">
        <v>15</v>
      </c>
      <c r="D31" s="174">
        <v>240.44</v>
      </c>
      <c r="E31" s="175"/>
      <c r="F31" s="175"/>
      <c r="G31" s="3"/>
      <c r="H31" s="11"/>
      <c r="I31" s="11"/>
      <c r="J31" s="22"/>
    </row>
    <row r="32" spans="1:10" ht="15">
      <c r="A32" s="119"/>
      <c r="B32" s="120"/>
      <c r="C32" s="121"/>
      <c r="D32" s="174"/>
      <c r="E32" s="175"/>
      <c r="F32" s="175"/>
      <c r="G32" s="3"/>
      <c r="H32" s="11"/>
      <c r="I32" s="12"/>
      <c r="J32" s="12"/>
    </row>
    <row r="33" spans="1:10" ht="39">
      <c r="A33" s="119" t="s">
        <v>26</v>
      </c>
      <c r="B33" s="123" t="s">
        <v>28</v>
      </c>
      <c r="C33" s="124" t="s">
        <v>70</v>
      </c>
      <c r="D33" s="174">
        <v>14</v>
      </c>
      <c r="E33" s="175"/>
      <c r="F33" s="175"/>
      <c r="G33" s="3"/>
      <c r="H33" s="11"/>
      <c r="I33" s="11"/>
      <c r="J33" s="22"/>
    </row>
    <row r="34" spans="1:10" ht="15">
      <c r="A34" s="119"/>
      <c r="B34" s="120"/>
      <c r="C34" s="124"/>
      <c r="D34" s="174"/>
      <c r="E34" s="175"/>
      <c r="F34" s="175"/>
      <c r="G34" s="3"/>
      <c r="H34" s="11"/>
      <c r="I34" s="12"/>
      <c r="J34" s="12"/>
    </row>
    <row r="35" spans="1:10" ht="26.25">
      <c r="A35" s="119" t="s">
        <v>36</v>
      </c>
      <c r="B35" s="125" t="s">
        <v>30</v>
      </c>
      <c r="C35" s="121" t="s">
        <v>31</v>
      </c>
      <c r="D35" s="174">
        <v>5</v>
      </c>
      <c r="E35" s="175"/>
      <c r="F35" s="175"/>
      <c r="G35" s="25"/>
      <c r="H35" s="12"/>
      <c r="I35" s="12"/>
      <c r="J35" s="12"/>
    </row>
    <row r="36" spans="1:10" ht="15">
      <c r="A36" s="119"/>
      <c r="B36" s="120"/>
      <c r="C36" s="121"/>
      <c r="D36" s="174"/>
      <c r="E36" s="175"/>
      <c r="F36" s="175"/>
      <c r="G36" s="25"/>
      <c r="H36" s="12"/>
      <c r="I36" s="12"/>
      <c r="J36" s="12"/>
    </row>
    <row r="37" spans="1:10" ht="90">
      <c r="A37" s="119" t="s">
        <v>37</v>
      </c>
      <c r="B37" s="126" t="s">
        <v>29</v>
      </c>
      <c r="C37" s="121" t="s">
        <v>31</v>
      </c>
      <c r="D37" s="176" t="s">
        <v>180</v>
      </c>
      <c r="E37" s="175"/>
      <c r="F37" s="175"/>
      <c r="G37" s="3"/>
      <c r="H37" s="11"/>
      <c r="I37" s="12"/>
      <c r="J37" s="12"/>
    </row>
    <row r="38" spans="1:10" ht="15">
      <c r="A38" s="119"/>
      <c r="B38" s="127"/>
      <c r="C38" s="97"/>
      <c r="D38" s="4"/>
      <c r="E38" s="23"/>
      <c r="F38" s="24"/>
      <c r="G38" s="3"/>
      <c r="H38" s="11"/>
      <c r="I38" s="12"/>
      <c r="J38" s="12"/>
    </row>
    <row r="39" spans="1:10" ht="39">
      <c r="A39" s="119" t="s">
        <v>38</v>
      </c>
      <c r="B39" s="125" t="s">
        <v>34</v>
      </c>
      <c r="C39" s="121" t="s">
        <v>31</v>
      </c>
      <c r="D39" s="176" t="s">
        <v>181</v>
      </c>
      <c r="E39" s="175"/>
      <c r="F39" s="175"/>
      <c r="G39" s="25"/>
      <c r="H39" s="12"/>
      <c r="I39" s="12"/>
      <c r="J39" s="12"/>
    </row>
    <row r="40" spans="1:10" ht="15">
      <c r="A40" s="119"/>
      <c r="B40" s="120"/>
      <c r="C40" s="121"/>
      <c r="D40" s="174"/>
      <c r="E40" s="175"/>
      <c r="F40" s="175"/>
      <c r="G40" s="25"/>
      <c r="H40" s="12"/>
      <c r="I40" s="12"/>
      <c r="J40" s="12"/>
    </row>
    <row r="41" spans="1:10" ht="64.5">
      <c r="A41" s="119" t="s">
        <v>39</v>
      </c>
      <c r="B41" s="126" t="s">
        <v>127</v>
      </c>
      <c r="C41" s="121" t="s">
        <v>31</v>
      </c>
      <c r="D41" s="176" t="s">
        <v>182</v>
      </c>
      <c r="E41" s="175"/>
      <c r="F41" s="175"/>
      <c r="G41" s="25"/>
      <c r="H41" s="12"/>
      <c r="I41" s="12"/>
      <c r="J41" s="12"/>
    </row>
    <row r="42" spans="1:10" ht="15">
      <c r="A42" s="119"/>
      <c r="B42" s="120"/>
      <c r="C42" s="121"/>
      <c r="D42" s="174"/>
      <c r="E42" s="175"/>
      <c r="F42" s="175"/>
      <c r="G42" s="25"/>
      <c r="H42" s="12"/>
      <c r="I42" s="12"/>
      <c r="J42" s="12"/>
    </row>
    <row r="43" spans="1:10" ht="51.75">
      <c r="A43" s="119" t="s">
        <v>40</v>
      </c>
      <c r="B43" s="128" t="s">
        <v>120</v>
      </c>
      <c r="C43" s="121" t="s">
        <v>31</v>
      </c>
      <c r="D43" s="174">
        <v>1</v>
      </c>
      <c r="E43" s="175"/>
      <c r="F43" s="175"/>
      <c r="G43" s="25"/>
      <c r="H43" s="12"/>
      <c r="I43" s="12"/>
      <c r="J43" s="12"/>
    </row>
    <row r="44" spans="1:10" ht="15">
      <c r="A44" s="119"/>
      <c r="B44" s="120"/>
      <c r="C44" s="121"/>
      <c r="D44" s="174"/>
      <c r="E44" s="175"/>
      <c r="F44" s="175"/>
      <c r="G44" s="25"/>
      <c r="H44" s="12"/>
      <c r="I44" s="12"/>
      <c r="J44" s="12"/>
    </row>
    <row r="45" spans="1:10" ht="51">
      <c r="A45" s="119" t="s">
        <v>41</v>
      </c>
      <c r="B45" s="129" t="s">
        <v>128</v>
      </c>
      <c r="C45" s="121" t="s">
        <v>31</v>
      </c>
      <c r="D45" s="174">
        <v>1</v>
      </c>
      <c r="E45" s="175"/>
      <c r="F45" s="175"/>
      <c r="G45" s="25"/>
      <c r="H45" s="12"/>
      <c r="I45" s="12"/>
      <c r="J45" s="12"/>
    </row>
    <row r="46" spans="1:10" ht="15">
      <c r="A46" s="119"/>
      <c r="B46" s="120"/>
      <c r="C46" s="121"/>
      <c r="D46" s="174"/>
      <c r="E46" s="175"/>
      <c r="F46" s="175"/>
      <c r="G46" s="25"/>
      <c r="H46" s="12"/>
      <c r="I46" s="12"/>
      <c r="J46" s="12"/>
    </row>
    <row r="47" spans="1:10" ht="51.75">
      <c r="A47" s="119" t="s">
        <v>42</v>
      </c>
      <c r="B47" s="125" t="s">
        <v>121</v>
      </c>
      <c r="C47" s="121" t="s">
        <v>31</v>
      </c>
      <c r="D47" s="176" t="s">
        <v>183</v>
      </c>
      <c r="E47" s="175"/>
      <c r="F47" s="175"/>
      <c r="G47" s="25"/>
      <c r="H47" s="12"/>
      <c r="I47" s="12"/>
      <c r="J47" s="12"/>
    </row>
    <row r="48" spans="1:10" ht="15">
      <c r="A48" s="119"/>
      <c r="B48" s="120"/>
      <c r="C48" s="121"/>
      <c r="D48" s="174"/>
      <c r="E48" s="175"/>
      <c r="F48" s="175"/>
      <c r="G48" s="25"/>
      <c r="H48" s="12"/>
      <c r="I48" s="12"/>
      <c r="J48" s="12"/>
    </row>
    <row r="49" spans="1:10" ht="51.75">
      <c r="A49" s="119" t="s">
        <v>43</v>
      </c>
      <c r="B49" s="125" t="s">
        <v>122</v>
      </c>
      <c r="C49" s="121" t="s">
        <v>31</v>
      </c>
      <c r="D49" s="176" t="s">
        <v>184</v>
      </c>
      <c r="E49" s="175"/>
      <c r="F49" s="175"/>
      <c r="G49" s="25"/>
      <c r="H49" s="12"/>
      <c r="I49" s="12"/>
      <c r="J49" s="12"/>
    </row>
    <row r="50" spans="1:10" ht="15">
      <c r="A50" s="119"/>
      <c r="B50" s="120"/>
      <c r="C50" s="121"/>
      <c r="D50" s="174"/>
      <c r="E50" s="175"/>
      <c r="F50" s="175"/>
      <c r="G50" s="25"/>
      <c r="H50" s="12"/>
      <c r="I50" s="12"/>
      <c r="J50" s="12"/>
    </row>
    <row r="51" spans="1:10" ht="51.75">
      <c r="A51" s="119" t="s">
        <v>44</v>
      </c>
      <c r="B51" s="125" t="s">
        <v>46</v>
      </c>
      <c r="C51" s="97" t="s">
        <v>31</v>
      </c>
      <c r="D51" s="4">
        <v>1</v>
      </c>
      <c r="E51" s="23"/>
      <c r="F51" s="24"/>
      <c r="G51" s="3"/>
      <c r="H51" s="11"/>
      <c r="I51" s="12"/>
      <c r="J51" s="12"/>
    </row>
    <row r="52" spans="1:10" ht="15">
      <c r="A52" s="119"/>
      <c r="B52" s="127"/>
      <c r="C52" s="97"/>
      <c r="D52" s="4"/>
      <c r="E52" s="23"/>
      <c r="F52" s="24"/>
      <c r="G52" s="3"/>
      <c r="H52" s="11"/>
      <c r="I52" s="12"/>
      <c r="J52" s="12"/>
    </row>
    <row r="53" spans="1:10" ht="25.5">
      <c r="A53" s="119" t="s">
        <v>45</v>
      </c>
      <c r="B53" s="120" t="s">
        <v>16</v>
      </c>
      <c r="C53" s="121" t="s">
        <v>70</v>
      </c>
      <c r="D53" s="176" t="s">
        <v>185</v>
      </c>
      <c r="E53" s="175"/>
      <c r="F53" s="175"/>
      <c r="G53" s="26"/>
      <c r="H53" s="12"/>
      <c r="I53" s="12"/>
      <c r="J53" s="12"/>
    </row>
    <row r="54" spans="1:10" ht="15">
      <c r="A54" s="119"/>
      <c r="B54" s="120"/>
      <c r="C54" s="121"/>
      <c r="D54" s="174"/>
      <c r="E54" s="175"/>
      <c r="F54" s="175"/>
      <c r="G54" s="25"/>
      <c r="H54" s="12"/>
      <c r="I54" s="12"/>
      <c r="J54" s="12"/>
    </row>
    <row r="55" spans="1:10" s="18" customFormat="1" ht="16.5" thickBot="1">
      <c r="A55" s="130"/>
      <c r="B55" s="131" t="s">
        <v>18</v>
      </c>
      <c r="C55" s="132"/>
      <c r="D55" s="177"/>
      <c r="E55" s="178"/>
      <c r="F55" s="179"/>
      <c r="G55" s="3"/>
      <c r="H55" s="11"/>
      <c r="I55" s="17"/>
      <c r="J55" s="17"/>
    </row>
    <row r="56" spans="1:10" ht="15">
      <c r="A56" s="119"/>
      <c r="B56" s="120"/>
      <c r="C56" s="124"/>
      <c r="D56" s="174"/>
      <c r="E56" s="175"/>
      <c r="F56" s="175"/>
      <c r="G56" s="3"/>
      <c r="H56" s="11"/>
      <c r="I56" s="12"/>
      <c r="J56" s="12"/>
    </row>
    <row r="57" spans="1:10" ht="18.75" thickBot="1">
      <c r="A57" s="116" t="s">
        <v>7</v>
      </c>
      <c r="B57" s="117" t="s">
        <v>8</v>
      </c>
      <c r="C57" s="118"/>
      <c r="D57" s="172"/>
      <c r="E57" s="173"/>
      <c r="F57" s="173"/>
      <c r="G57" s="3"/>
      <c r="H57" s="11"/>
      <c r="I57" s="12"/>
      <c r="J57" s="12"/>
    </row>
    <row r="58" spans="1:10" ht="15.75" thickTop="1">
      <c r="A58" s="119"/>
      <c r="B58" s="120"/>
      <c r="C58" s="121"/>
      <c r="D58" s="174"/>
      <c r="E58" s="175"/>
      <c r="F58" s="175"/>
      <c r="G58" s="3"/>
      <c r="H58" s="11"/>
      <c r="I58" s="12"/>
      <c r="J58" s="12"/>
    </row>
    <row r="59" spans="1:10" s="81" customFormat="1" ht="39">
      <c r="A59" s="133" t="s">
        <v>52</v>
      </c>
      <c r="B59" s="134" t="s">
        <v>218</v>
      </c>
      <c r="C59" s="121" t="s">
        <v>19</v>
      </c>
      <c r="D59" s="174">
        <f>D90</f>
        <v>167.9012</v>
      </c>
      <c r="E59" s="175"/>
      <c r="F59" s="175"/>
      <c r="G59" s="82"/>
      <c r="H59" s="83"/>
      <c r="I59" s="80"/>
      <c r="J59" s="80"/>
    </row>
    <row r="60" spans="1:10" s="81" customFormat="1" ht="15">
      <c r="A60" s="119"/>
      <c r="B60" s="120"/>
      <c r="C60" s="121"/>
      <c r="D60" s="174"/>
      <c r="E60" s="175"/>
      <c r="F60" s="175"/>
      <c r="G60" s="82"/>
      <c r="H60" s="83"/>
      <c r="I60" s="80"/>
      <c r="J60" s="80"/>
    </row>
    <row r="61" spans="1:10" ht="102.75">
      <c r="A61" s="133" t="s">
        <v>53</v>
      </c>
      <c r="B61" s="122" t="s">
        <v>129</v>
      </c>
      <c r="C61" s="135" t="s">
        <v>19</v>
      </c>
      <c r="D61" s="36">
        <v>425.1374</v>
      </c>
      <c r="E61" s="37"/>
      <c r="F61" s="38"/>
      <c r="G61" s="3"/>
      <c r="H61" s="11"/>
      <c r="I61" s="11"/>
      <c r="J61" s="22"/>
    </row>
    <row r="62" spans="1:10" ht="15">
      <c r="A62" s="136"/>
      <c r="B62" s="137" t="s">
        <v>211</v>
      </c>
      <c r="C62" s="138" t="s">
        <v>19</v>
      </c>
      <c r="D62" s="40">
        <f>D61*0.1</f>
        <v>42.513740000000006</v>
      </c>
      <c r="E62" s="39"/>
      <c r="F62" s="40"/>
      <c r="G62" s="3"/>
      <c r="H62" s="11"/>
      <c r="I62" s="11"/>
      <c r="J62" s="22"/>
    </row>
    <row r="63" spans="1:10" ht="15">
      <c r="A63" s="136"/>
      <c r="B63" s="137" t="s">
        <v>212</v>
      </c>
      <c r="C63" s="138" t="s">
        <v>19</v>
      </c>
      <c r="D63" s="40">
        <f>D61*0.4</f>
        <v>170.05496000000002</v>
      </c>
      <c r="E63" s="39"/>
      <c r="F63" s="40"/>
      <c r="G63" s="3"/>
      <c r="H63" s="11"/>
      <c r="I63" s="11"/>
      <c r="J63" s="22"/>
    </row>
    <row r="64" spans="1:10" ht="15">
      <c r="A64" s="136"/>
      <c r="B64" s="139" t="s">
        <v>48</v>
      </c>
      <c r="C64" s="138" t="s">
        <v>19</v>
      </c>
      <c r="D64" s="40">
        <f>D61*0.6</f>
        <v>255.08244</v>
      </c>
      <c r="E64" s="39"/>
      <c r="F64" s="40"/>
      <c r="G64" s="3"/>
      <c r="H64" s="11"/>
      <c r="I64" s="11"/>
      <c r="J64" s="22"/>
    </row>
    <row r="65" spans="1:10" ht="15">
      <c r="A65" s="119"/>
      <c r="B65" s="120"/>
      <c r="C65" s="121"/>
      <c r="D65" s="174"/>
      <c r="E65" s="175"/>
      <c r="F65" s="175"/>
      <c r="G65" s="3"/>
      <c r="H65" s="11"/>
      <c r="I65" s="12"/>
      <c r="J65" s="12"/>
    </row>
    <row r="66" spans="1:10" ht="51.75">
      <c r="A66" s="133" t="s">
        <v>54</v>
      </c>
      <c r="B66" s="122" t="s">
        <v>131</v>
      </c>
      <c r="C66" s="135" t="s">
        <v>19</v>
      </c>
      <c r="D66" s="41">
        <v>42.3579</v>
      </c>
      <c r="E66" s="175"/>
      <c r="F66" s="175"/>
      <c r="G66" s="3"/>
      <c r="H66" s="11"/>
      <c r="I66" s="11"/>
      <c r="J66" s="22"/>
    </row>
    <row r="67" spans="1:10" ht="15">
      <c r="A67" s="136"/>
      <c r="B67" s="137" t="s">
        <v>212</v>
      </c>
      <c r="C67" s="138" t="s">
        <v>19</v>
      </c>
      <c r="D67" s="40">
        <f>D66*0.3</f>
        <v>12.70737</v>
      </c>
      <c r="E67" s="39"/>
      <c r="F67" s="40"/>
      <c r="G67" s="3"/>
      <c r="H67" s="11"/>
      <c r="I67" s="11"/>
      <c r="J67" s="22"/>
    </row>
    <row r="68" spans="1:10" ht="15">
      <c r="A68" s="136"/>
      <c r="B68" s="139" t="s">
        <v>213</v>
      </c>
      <c r="C68" s="138" t="s">
        <v>19</v>
      </c>
      <c r="D68" s="40">
        <f>D66*0.7</f>
        <v>29.65053</v>
      </c>
      <c r="E68" s="39"/>
      <c r="F68" s="40"/>
      <c r="G68" s="3"/>
      <c r="H68" s="11"/>
      <c r="I68" s="11"/>
      <c r="J68" s="22"/>
    </row>
    <row r="69" spans="1:10" ht="15">
      <c r="A69" s="119"/>
      <c r="B69" s="120"/>
      <c r="C69" s="121"/>
      <c r="D69" s="174"/>
      <c r="E69" s="175"/>
      <c r="F69" s="175"/>
      <c r="G69" s="3"/>
      <c r="H69" s="11"/>
      <c r="I69" s="12"/>
      <c r="J69" s="12"/>
    </row>
    <row r="70" spans="1:10" ht="26.25">
      <c r="A70" s="133" t="s">
        <v>55</v>
      </c>
      <c r="B70" s="122" t="s">
        <v>49</v>
      </c>
      <c r="C70" s="121" t="s">
        <v>14</v>
      </c>
      <c r="D70" s="174">
        <f>D31*0.75</f>
        <v>180.32999999999998</v>
      </c>
      <c r="E70" s="175"/>
      <c r="F70" s="175"/>
      <c r="G70" s="3"/>
      <c r="H70" s="11"/>
      <c r="I70" s="11"/>
      <c r="J70" s="22"/>
    </row>
    <row r="71" spans="1:10" ht="15">
      <c r="A71" s="119"/>
      <c r="B71" s="120"/>
      <c r="C71" s="121"/>
      <c r="D71" s="174"/>
      <c r="E71" s="175"/>
      <c r="F71" s="175"/>
      <c r="G71" s="3"/>
      <c r="H71" s="11"/>
      <c r="I71" s="12"/>
      <c r="J71" s="12"/>
    </row>
    <row r="72" spans="1:10" ht="25.5">
      <c r="A72" s="133" t="s">
        <v>56</v>
      </c>
      <c r="B72" s="140" t="s">
        <v>65</v>
      </c>
      <c r="C72" s="121" t="s">
        <v>23</v>
      </c>
      <c r="D72" s="174">
        <v>29</v>
      </c>
      <c r="E72" s="175"/>
      <c r="F72" s="175"/>
      <c r="G72" s="3"/>
      <c r="H72" s="11"/>
      <c r="I72" s="11"/>
      <c r="J72" s="22"/>
    </row>
    <row r="73" spans="1:10" ht="15">
      <c r="A73" s="119"/>
      <c r="B73" s="120"/>
      <c r="C73" s="121"/>
      <c r="D73" s="174"/>
      <c r="E73" s="175"/>
      <c r="F73" s="175"/>
      <c r="G73" s="3"/>
      <c r="H73" s="11"/>
      <c r="I73" s="12"/>
      <c r="J73" s="12"/>
    </row>
    <row r="74" spans="1:10" ht="51.75">
      <c r="A74" s="133" t="s">
        <v>57</v>
      </c>
      <c r="B74" s="122" t="s">
        <v>88</v>
      </c>
      <c r="C74" s="121" t="s">
        <v>19</v>
      </c>
      <c r="D74" s="174">
        <v>33.3999</v>
      </c>
      <c r="E74" s="175"/>
      <c r="F74" s="175"/>
      <c r="G74" s="3"/>
      <c r="H74" s="11"/>
      <c r="I74" s="11"/>
      <c r="J74" s="22"/>
    </row>
    <row r="75" spans="1:10" ht="15">
      <c r="A75" s="119"/>
      <c r="B75" s="120"/>
      <c r="C75" s="121"/>
      <c r="D75" s="174"/>
      <c r="E75" s="175"/>
      <c r="F75" s="175"/>
      <c r="G75" s="25"/>
      <c r="H75" s="12"/>
      <c r="I75" s="12"/>
      <c r="J75" s="12"/>
    </row>
    <row r="76" spans="1:10" ht="77.25">
      <c r="A76" s="133" t="s">
        <v>58</v>
      </c>
      <c r="B76" s="122" t="s">
        <v>50</v>
      </c>
      <c r="C76" s="121" t="s">
        <v>19</v>
      </c>
      <c r="D76" s="174">
        <v>119.3425</v>
      </c>
      <c r="E76" s="175"/>
      <c r="F76" s="175"/>
      <c r="G76" s="25"/>
      <c r="H76" s="12"/>
      <c r="I76" s="12"/>
      <c r="J76" s="12"/>
    </row>
    <row r="77" spans="1:10" ht="15">
      <c r="A77" s="119"/>
      <c r="B77" s="127"/>
      <c r="C77" s="97"/>
      <c r="D77" s="4"/>
      <c r="E77" s="23"/>
      <c r="F77" s="24"/>
      <c r="G77" s="25"/>
      <c r="H77" s="12"/>
      <c r="I77" s="12"/>
      <c r="J77" s="12"/>
    </row>
    <row r="78" spans="1:10" ht="114.75">
      <c r="A78" s="133" t="s">
        <v>59</v>
      </c>
      <c r="B78" s="140" t="s">
        <v>132</v>
      </c>
      <c r="C78" s="121" t="s">
        <v>19</v>
      </c>
      <c r="D78" s="174">
        <v>303.6363</v>
      </c>
      <c r="E78" s="175"/>
      <c r="F78" s="175"/>
      <c r="G78" s="3"/>
      <c r="H78" s="11"/>
      <c r="I78" s="22"/>
      <c r="J78" s="12"/>
    </row>
    <row r="79" spans="1:10" ht="15">
      <c r="A79" s="119"/>
      <c r="B79" s="120"/>
      <c r="C79" s="121"/>
      <c r="D79" s="174"/>
      <c r="E79" s="175"/>
      <c r="F79" s="175"/>
      <c r="G79" s="3"/>
      <c r="H79" s="11"/>
      <c r="I79" s="12"/>
      <c r="J79" s="12"/>
    </row>
    <row r="80" spans="1:10" ht="39">
      <c r="A80" s="133" t="s">
        <v>60</v>
      </c>
      <c r="B80" s="122" t="s">
        <v>51</v>
      </c>
      <c r="C80" s="121" t="s">
        <v>19</v>
      </c>
      <c r="D80" s="174">
        <v>163.8591</v>
      </c>
      <c r="E80" s="175"/>
      <c r="F80" s="175"/>
      <c r="G80" s="3"/>
      <c r="H80" s="11"/>
      <c r="I80" s="27"/>
      <c r="J80" s="22"/>
    </row>
    <row r="81" spans="1:10" ht="15">
      <c r="A81" s="119"/>
      <c r="B81" s="120"/>
      <c r="C81" s="121"/>
      <c r="D81" s="174"/>
      <c r="E81" s="175"/>
      <c r="F81" s="175"/>
      <c r="G81" s="3"/>
      <c r="H81" s="11"/>
      <c r="I81" s="12"/>
      <c r="J81" s="12"/>
    </row>
    <row r="82" spans="1:10" s="18" customFormat="1" ht="16.5" thickBot="1">
      <c r="A82" s="130"/>
      <c r="B82" s="131" t="s">
        <v>20</v>
      </c>
      <c r="C82" s="132"/>
      <c r="D82" s="177"/>
      <c r="E82" s="178"/>
      <c r="F82" s="179"/>
      <c r="G82" s="3"/>
      <c r="H82" s="11"/>
      <c r="I82" s="17"/>
      <c r="J82" s="17"/>
    </row>
    <row r="83" spans="1:10" ht="15">
      <c r="A83" s="141"/>
      <c r="B83" s="142"/>
      <c r="C83" s="143"/>
      <c r="D83" s="28"/>
      <c r="E83" s="8"/>
      <c r="F83" s="8"/>
      <c r="G83" s="3"/>
      <c r="H83" s="11"/>
      <c r="I83" s="12"/>
      <c r="J83" s="12"/>
    </row>
    <row r="84" spans="1:10" ht="18.75" thickBot="1">
      <c r="A84" s="116" t="s">
        <v>9</v>
      </c>
      <c r="B84" s="144" t="s">
        <v>21</v>
      </c>
      <c r="C84" s="118"/>
      <c r="D84" s="172"/>
      <c r="E84" s="173"/>
      <c r="F84" s="173"/>
      <c r="G84" s="3"/>
      <c r="H84" s="11"/>
      <c r="I84" s="12"/>
      <c r="J84" s="12"/>
    </row>
    <row r="85" spans="1:10" ht="15.75" thickTop="1">
      <c r="A85" s="119"/>
      <c r="B85" s="120"/>
      <c r="C85" s="121"/>
      <c r="D85" s="174"/>
      <c r="E85" s="175"/>
      <c r="F85" s="175"/>
      <c r="G85" s="3"/>
      <c r="H85" s="11"/>
      <c r="I85" s="12"/>
      <c r="J85" s="12"/>
    </row>
    <row r="86" spans="1:10" ht="26.25">
      <c r="A86" s="133" t="s">
        <v>93</v>
      </c>
      <c r="B86" s="122" t="s">
        <v>89</v>
      </c>
      <c r="C86" s="121" t="s">
        <v>15</v>
      </c>
      <c r="D86" s="174">
        <v>240.44</v>
      </c>
      <c r="E86" s="175"/>
      <c r="F86" s="175"/>
      <c r="G86" s="3"/>
      <c r="H86" s="11"/>
      <c r="I86" s="11"/>
      <c r="J86" s="22"/>
    </row>
    <row r="87" spans="1:10" ht="15">
      <c r="A87" s="119"/>
      <c r="B87" s="120"/>
      <c r="C87" s="121"/>
      <c r="D87" s="174"/>
      <c r="E87" s="175"/>
      <c r="F87" s="175"/>
      <c r="G87" s="3"/>
      <c r="H87" s="11"/>
      <c r="I87" s="12"/>
      <c r="J87" s="12"/>
    </row>
    <row r="88" spans="1:10" ht="51.75">
      <c r="A88" s="145" t="s">
        <v>94</v>
      </c>
      <c r="B88" s="122" t="s">
        <v>90</v>
      </c>
      <c r="C88" s="121" t="s">
        <v>14</v>
      </c>
      <c r="D88" s="174">
        <v>448.4668</v>
      </c>
      <c r="E88" s="175"/>
      <c r="F88" s="175"/>
      <c r="G88" s="3"/>
      <c r="H88" s="11"/>
      <c r="I88" s="11"/>
      <c r="J88" s="22"/>
    </row>
    <row r="89" spans="1:10" ht="15">
      <c r="A89" s="119"/>
      <c r="B89" s="120"/>
      <c r="C89" s="121"/>
      <c r="D89" s="174"/>
      <c r="E89" s="175"/>
      <c r="F89" s="175"/>
      <c r="G89" s="3"/>
      <c r="H89" s="11"/>
      <c r="I89" s="12"/>
      <c r="J89" s="12"/>
    </row>
    <row r="90" spans="1:10" ht="64.5">
      <c r="A90" s="133" t="s">
        <v>95</v>
      </c>
      <c r="B90" s="122" t="s">
        <v>217</v>
      </c>
      <c r="C90" s="121" t="s">
        <v>19</v>
      </c>
      <c r="D90" s="174">
        <v>167.9012</v>
      </c>
      <c r="E90" s="175"/>
      <c r="F90" s="175"/>
      <c r="G90" s="25"/>
      <c r="H90" s="12"/>
      <c r="I90" s="12"/>
      <c r="J90" s="12"/>
    </row>
    <row r="91" spans="1:10" ht="15">
      <c r="A91" s="119"/>
      <c r="B91" s="120"/>
      <c r="C91" s="121"/>
      <c r="D91" s="174"/>
      <c r="E91" s="175"/>
      <c r="F91" s="175"/>
      <c r="G91" s="25"/>
      <c r="H91" s="12"/>
      <c r="I91" s="12"/>
      <c r="J91" s="12"/>
    </row>
    <row r="92" spans="1:10" ht="64.5">
      <c r="A92" s="145" t="s">
        <v>96</v>
      </c>
      <c r="B92" s="122" t="s">
        <v>134</v>
      </c>
      <c r="C92" s="121" t="s">
        <v>14</v>
      </c>
      <c r="D92" s="174">
        <f>D88</f>
        <v>448.4668</v>
      </c>
      <c r="E92" s="175"/>
      <c r="F92" s="175"/>
      <c r="G92" s="25"/>
      <c r="H92" s="12"/>
      <c r="I92" s="12"/>
      <c r="J92" s="12"/>
    </row>
    <row r="93" spans="1:10" ht="15">
      <c r="A93" s="119"/>
      <c r="B93" s="120"/>
      <c r="C93" s="121"/>
      <c r="D93" s="174"/>
      <c r="E93" s="175"/>
      <c r="F93" s="175"/>
      <c r="G93" s="25"/>
      <c r="H93" s="12"/>
      <c r="I93" s="12"/>
      <c r="J93" s="12"/>
    </row>
    <row r="94" spans="1:10" s="18" customFormat="1" ht="16.5" thickBot="1">
      <c r="A94" s="130"/>
      <c r="B94" s="131" t="s">
        <v>22</v>
      </c>
      <c r="C94" s="132"/>
      <c r="D94" s="177"/>
      <c r="E94" s="178"/>
      <c r="F94" s="179"/>
      <c r="G94" s="3"/>
      <c r="H94" s="11"/>
      <c r="I94" s="17"/>
      <c r="J94" s="17"/>
    </row>
    <row r="96" spans="1:10" ht="18.75" thickBot="1">
      <c r="A96" s="116" t="s">
        <v>63</v>
      </c>
      <c r="B96" s="144" t="s">
        <v>64</v>
      </c>
      <c r="C96" s="118"/>
      <c r="D96" s="172"/>
      <c r="E96" s="173"/>
      <c r="F96" s="173"/>
      <c r="G96" s="3"/>
      <c r="H96" s="11"/>
      <c r="I96" s="12"/>
      <c r="J96" s="12"/>
    </row>
    <row r="97" spans="1:10" ht="15.75" thickTop="1">
      <c r="A97" s="119"/>
      <c r="B97" s="120"/>
      <c r="C97" s="121"/>
      <c r="D97" s="174"/>
      <c r="E97" s="175"/>
      <c r="F97" s="175"/>
      <c r="G97" s="3"/>
      <c r="H97" s="11"/>
      <c r="I97" s="12"/>
      <c r="J97" s="12"/>
    </row>
    <row r="98" spans="1:10" ht="102.75">
      <c r="A98" s="133" t="s">
        <v>71</v>
      </c>
      <c r="B98" s="122" t="s">
        <v>112</v>
      </c>
      <c r="C98" s="121" t="s">
        <v>15</v>
      </c>
      <c r="D98" s="174">
        <f>D31</f>
        <v>240.44</v>
      </c>
      <c r="E98" s="175"/>
      <c r="F98" s="175"/>
      <c r="G98" s="3"/>
      <c r="H98" s="11"/>
      <c r="I98" s="11"/>
      <c r="J98" s="22"/>
    </row>
    <row r="99" spans="1:10" ht="15">
      <c r="A99" s="119"/>
      <c r="B99" s="120"/>
      <c r="C99" s="121"/>
      <c r="D99" s="174"/>
      <c r="E99" s="175"/>
      <c r="F99" s="175"/>
      <c r="G99" s="3"/>
      <c r="H99" s="11"/>
      <c r="I99" s="12"/>
      <c r="J99" s="12"/>
    </row>
    <row r="100" spans="1:11" ht="15">
      <c r="A100" s="145" t="s">
        <v>72</v>
      </c>
      <c r="B100" s="140" t="s">
        <v>67</v>
      </c>
      <c r="C100" s="121"/>
      <c r="D100" s="174"/>
      <c r="E100" s="175"/>
      <c r="F100" s="175"/>
      <c r="G100" s="25"/>
      <c r="H100" s="12"/>
      <c r="I100" s="12"/>
      <c r="J100" s="22"/>
      <c r="K100" s="29"/>
    </row>
    <row r="101" spans="1:11" ht="25.5">
      <c r="A101" s="119"/>
      <c r="B101" s="140" t="s">
        <v>104</v>
      </c>
      <c r="C101" s="121"/>
      <c r="D101" s="174"/>
      <c r="E101" s="175"/>
      <c r="F101" s="175"/>
      <c r="G101" s="25"/>
      <c r="H101" s="12"/>
      <c r="I101" s="12"/>
      <c r="J101" s="22"/>
      <c r="K101" s="29"/>
    </row>
    <row r="102" spans="1:11" ht="38.25">
      <c r="A102" s="119"/>
      <c r="B102" s="140" t="s">
        <v>68</v>
      </c>
      <c r="C102" s="121"/>
      <c r="D102" s="174"/>
      <c r="E102" s="175"/>
      <c r="F102" s="175"/>
      <c r="G102" s="25"/>
      <c r="H102" s="12"/>
      <c r="I102" s="12"/>
      <c r="J102" s="22"/>
      <c r="K102" s="29"/>
    </row>
    <row r="103" spans="1:11" ht="25.5">
      <c r="A103" s="119"/>
      <c r="B103" s="140" t="s">
        <v>69</v>
      </c>
      <c r="C103" s="121"/>
      <c r="D103" s="174"/>
      <c r="E103" s="175"/>
      <c r="F103" s="175"/>
      <c r="G103" s="25"/>
      <c r="H103" s="12"/>
      <c r="I103" s="12"/>
      <c r="J103" s="22"/>
      <c r="K103" s="29"/>
    </row>
    <row r="104" spans="1:11" ht="15">
      <c r="A104" s="119"/>
      <c r="B104" s="147" t="s">
        <v>215</v>
      </c>
      <c r="C104" s="138" t="s">
        <v>70</v>
      </c>
      <c r="D104" s="40">
        <v>6</v>
      </c>
      <c r="E104" s="39"/>
      <c r="F104" s="40"/>
      <c r="G104" s="79"/>
      <c r="H104" s="12"/>
      <c r="I104" s="12"/>
      <c r="J104" s="22"/>
      <c r="K104" s="29"/>
    </row>
    <row r="105" spans="1:11" ht="15">
      <c r="A105" s="119"/>
      <c r="B105" s="148" t="s">
        <v>91</v>
      </c>
      <c r="C105" s="138" t="s">
        <v>70</v>
      </c>
      <c r="D105" s="40">
        <v>4</v>
      </c>
      <c r="E105" s="39"/>
      <c r="F105" s="40"/>
      <c r="G105" s="79"/>
      <c r="H105" s="12"/>
      <c r="I105" s="12"/>
      <c r="J105" s="22"/>
      <c r="K105" s="29"/>
    </row>
    <row r="106" spans="1:11" ht="15">
      <c r="A106" s="119"/>
      <c r="B106" s="147" t="s">
        <v>189</v>
      </c>
      <c r="C106" s="150" t="s">
        <v>70</v>
      </c>
      <c r="D106" s="52">
        <v>3</v>
      </c>
      <c r="E106" s="39"/>
      <c r="F106" s="40"/>
      <c r="G106" s="79"/>
      <c r="H106" s="12"/>
      <c r="I106" s="12"/>
      <c r="J106" s="22"/>
      <c r="K106" s="29"/>
    </row>
    <row r="107" spans="1:11" ht="15">
      <c r="A107" s="119"/>
      <c r="B107" s="147" t="s">
        <v>190</v>
      </c>
      <c r="C107" s="150" t="s">
        <v>70</v>
      </c>
      <c r="D107" s="52">
        <v>1</v>
      </c>
      <c r="E107" s="39"/>
      <c r="F107" s="40"/>
      <c r="G107" s="79"/>
      <c r="H107" s="12"/>
      <c r="I107" s="12"/>
      <c r="J107" s="22"/>
      <c r="K107" s="29"/>
    </row>
    <row r="108" spans="1:10" ht="15">
      <c r="A108" s="119"/>
      <c r="B108" s="120"/>
      <c r="C108" s="121"/>
      <c r="D108" s="174"/>
      <c r="E108" s="175"/>
      <c r="F108" s="175"/>
      <c r="G108" s="25"/>
      <c r="H108" s="12"/>
      <c r="I108" s="12"/>
      <c r="J108" s="12"/>
    </row>
    <row r="109" spans="1:10" ht="63.75">
      <c r="A109" s="133" t="s">
        <v>73</v>
      </c>
      <c r="B109" s="140" t="s">
        <v>135</v>
      </c>
      <c r="C109" s="121"/>
      <c r="D109" s="174"/>
      <c r="E109" s="175"/>
      <c r="F109" s="175"/>
      <c r="G109" s="25"/>
      <c r="H109" s="12"/>
      <c r="I109" s="12"/>
      <c r="J109" s="12"/>
    </row>
    <row r="110" spans="1:10" ht="15">
      <c r="A110" s="119"/>
      <c r="B110" s="149" t="s">
        <v>136</v>
      </c>
      <c r="C110" s="150" t="s">
        <v>70</v>
      </c>
      <c r="D110" s="52">
        <v>14</v>
      </c>
      <c r="E110" s="39"/>
      <c r="F110" s="40"/>
      <c r="G110" s="25"/>
      <c r="H110" s="12"/>
      <c r="I110" s="12"/>
      <c r="J110" s="12"/>
    </row>
    <row r="111" spans="1:10" ht="15">
      <c r="A111" s="119"/>
      <c r="B111" s="120"/>
      <c r="C111" s="121"/>
      <c r="D111" s="174"/>
      <c r="E111" s="175"/>
      <c r="F111" s="175"/>
      <c r="G111" s="25"/>
      <c r="H111" s="12"/>
      <c r="I111" s="12"/>
      <c r="J111" s="12"/>
    </row>
    <row r="112" spans="1:10" ht="51.75">
      <c r="A112" s="145" t="s">
        <v>74</v>
      </c>
      <c r="B112" s="122" t="s">
        <v>119</v>
      </c>
      <c r="C112" s="121" t="s">
        <v>19</v>
      </c>
      <c r="D112" s="174">
        <v>4.5</v>
      </c>
      <c r="E112" s="175"/>
      <c r="F112" s="175"/>
      <c r="G112" s="25"/>
      <c r="H112" s="12"/>
      <c r="I112" s="12"/>
      <c r="J112" s="12"/>
    </row>
    <row r="113" spans="1:10" ht="15">
      <c r="A113" s="119"/>
      <c r="B113" s="120"/>
      <c r="C113" s="121"/>
      <c r="D113" s="174"/>
      <c r="E113" s="175"/>
      <c r="F113" s="175"/>
      <c r="G113" s="25"/>
      <c r="H113" s="12"/>
      <c r="I113" s="12"/>
      <c r="J113" s="12"/>
    </row>
    <row r="114" spans="1:10" ht="39">
      <c r="A114" s="145" t="s">
        <v>75</v>
      </c>
      <c r="B114" s="134" t="s">
        <v>193</v>
      </c>
      <c r="C114" s="121" t="s">
        <v>31</v>
      </c>
      <c r="D114" s="174">
        <v>8</v>
      </c>
      <c r="E114" s="175"/>
      <c r="F114" s="175"/>
      <c r="G114" s="25"/>
      <c r="H114" s="12"/>
      <c r="I114" s="12"/>
      <c r="J114" s="12"/>
    </row>
    <row r="115" spans="1:10" ht="15">
      <c r="A115" s="119"/>
      <c r="B115" s="120"/>
      <c r="C115" s="121"/>
      <c r="D115" s="174"/>
      <c r="E115" s="175"/>
      <c r="F115" s="175"/>
      <c r="G115" s="25"/>
      <c r="H115" s="12"/>
      <c r="I115" s="12"/>
      <c r="J115" s="12"/>
    </row>
    <row r="116" spans="1:10" ht="39">
      <c r="A116" s="145" t="s">
        <v>194</v>
      </c>
      <c r="B116" s="134" t="s">
        <v>214</v>
      </c>
      <c r="C116" s="121" t="s">
        <v>31</v>
      </c>
      <c r="D116" s="174">
        <v>2</v>
      </c>
      <c r="E116" s="175"/>
      <c r="F116" s="175"/>
      <c r="G116" s="25"/>
      <c r="H116" s="12"/>
      <c r="I116" s="12"/>
      <c r="J116" s="12"/>
    </row>
    <row r="117" spans="1:10" ht="15">
      <c r="A117" s="119"/>
      <c r="B117" s="120"/>
      <c r="C117" s="121"/>
      <c r="D117" s="174"/>
      <c r="E117" s="175"/>
      <c r="F117" s="175"/>
      <c r="G117" s="25"/>
      <c r="H117" s="12"/>
      <c r="I117" s="12"/>
      <c r="J117" s="12"/>
    </row>
    <row r="118" spans="1:10" ht="77.25">
      <c r="A118" s="145" t="s">
        <v>196</v>
      </c>
      <c r="B118" s="134" t="s">
        <v>195</v>
      </c>
      <c r="C118" s="121" t="s">
        <v>31</v>
      </c>
      <c r="D118" s="174">
        <v>10</v>
      </c>
      <c r="E118" s="175"/>
      <c r="F118" s="175"/>
      <c r="G118" s="25"/>
      <c r="H118" s="12"/>
      <c r="I118" s="12"/>
      <c r="J118" s="12"/>
    </row>
    <row r="119" spans="1:10" ht="15">
      <c r="A119" s="119"/>
      <c r="B119" s="120"/>
      <c r="C119" s="121"/>
      <c r="D119" s="174"/>
      <c r="E119" s="175"/>
      <c r="F119" s="175"/>
      <c r="G119" s="25"/>
      <c r="H119" s="12"/>
      <c r="I119" s="12"/>
      <c r="J119" s="12"/>
    </row>
    <row r="120" spans="1:10" ht="25.5">
      <c r="A120" s="145" t="s">
        <v>226</v>
      </c>
      <c r="B120" s="146" t="s">
        <v>166</v>
      </c>
      <c r="C120" s="121"/>
      <c r="D120" s="174"/>
      <c r="E120" s="175"/>
      <c r="F120" s="175"/>
      <c r="G120" s="25"/>
      <c r="H120" s="12"/>
      <c r="I120" s="12"/>
      <c r="J120" s="12"/>
    </row>
    <row r="121" spans="1:10" ht="38.25">
      <c r="A121" s="119"/>
      <c r="B121" s="146" t="s">
        <v>167</v>
      </c>
      <c r="C121" s="121" t="s">
        <v>31</v>
      </c>
      <c r="D121" s="174">
        <v>1</v>
      </c>
      <c r="E121" s="175"/>
      <c r="F121" s="175"/>
      <c r="G121" s="25"/>
      <c r="H121" s="12"/>
      <c r="I121" s="12"/>
      <c r="J121" s="12"/>
    </row>
    <row r="122" spans="1:10" ht="51">
      <c r="A122" s="145"/>
      <c r="B122" s="146" t="s">
        <v>168</v>
      </c>
      <c r="C122" s="121" t="s">
        <v>110</v>
      </c>
      <c r="D122" s="174">
        <v>14</v>
      </c>
      <c r="E122" s="175"/>
      <c r="F122" s="175"/>
      <c r="G122" s="25"/>
      <c r="H122" s="12"/>
      <c r="I122" s="12"/>
      <c r="J122" s="12"/>
    </row>
    <row r="123" spans="1:10" ht="25.5">
      <c r="A123" s="119"/>
      <c r="B123" s="151" t="s">
        <v>169</v>
      </c>
      <c r="C123" s="121" t="s">
        <v>110</v>
      </c>
      <c r="D123" s="174">
        <f>D122</f>
        <v>14</v>
      </c>
      <c r="E123" s="175"/>
      <c r="F123" s="175"/>
      <c r="G123" s="25"/>
      <c r="H123" s="12"/>
      <c r="I123" s="12"/>
      <c r="J123" s="12"/>
    </row>
    <row r="124" spans="1:10" ht="15">
      <c r="A124" s="145"/>
      <c r="B124" s="152" t="s">
        <v>170</v>
      </c>
      <c r="C124" s="153" t="s">
        <v>31</v>
      </c>
      <c r="D124" s="184">
        <v>1</v>
      </c>
      <c r="E124" s="185"/>
      <c r="F124" s="185"/>
      <c r="G124" s="25"/>
      <c r="H124" s="12"/>
      <c r="I124" s="12"/>
      <c r="J124" s="12"/>
    </row>
    <row r="125" spans="1:10" ht="15">
      <c r="A125" s="119"/>
      <c r="B125" s="120"/>
      <c r="C125" s="121"/>
      <c r="D125" s="174"/>
      <c r="E125" s="175"/>
      <c r="F125" s="175"/>
      <c r="G125" s="25"/>
      <c r="H125" s="12"/>
      <c r="I125" s="12"/>
      <c r="J125" s="12"/>
    </row>
    <row r="126" spans="1:10" s="18" customFormat="1" ht="16.5" thickBot="1">
      <c r="A126" s="130"/>
      <c r="B126" s="131" t="s">
        <v>83</v>
      </c>
      <c r="C126" s="132"/>
      <c r="D126" s="177"/>
      <c r="E126" s="178"/>
      <c r="F126" s="179"/>
      <c r="G126" s="3"/>
      <c r="H126" s="11"/>
      <c r="I126" s="17"/>
      <c r="J126" s="17"/>
    </row>
    <row r="128" spans="1:6" ht="18.75" thickBot="1">
      <c r="A128" s="155" t="s">
        <v>77</v>
      </c>
      <c r="B128" s="144" t="s">
        <v>137</v>
      </c>
      <c r="C128" s="118"/>
      <c r="D128" s="172"/>
      <c r="E128" s="173"/>
      <c r="F128" s="173"/>
    </row>
    <row r="129" spans="1:6" ht="15.75" thickTop="1">
      <c r="A129" s="119"/>
      <c r="B129" s="120"/>
      <c r="C129" s="121"/>
      <c r="D129" s="174"/>
      <c r="E129" s="175"/>
      <c r="F129" s="175"/>
    </row>
    <row r="130" spans="1:6" ht="51">
      <c r="A130" s="145" t="s">
        <v>97</v>
      </c>
      <c r="B130" s="120" t="s">
        <v>138</v>
      </c>
      <c r="C130" s="121" t="s">
        <v>31</v>
      </c>
      <c r="D130" s="174">
        <v>1</v>
      </c>
      <c r="E130" s="175"/>
      <c r="F130" s="175"/>
    </row>
    <row r="131" spans="1:6" ht="15">
      <c r="A131" s="119"/>
      <c r="B131" s="120"/>
      <c r="C131" s="121"/>
      <c r="D131" s="174"/>
      <c r="E131" s="175"/>
      <c r="F131" s="175"/>
    </row>
    <row r="132" spans="1:6" ht="38.25">
      <c r="A132" s="145" t="s">
        <v>98</v>
      </c>
      <c r="B132" s="120" t="s">
        <v>139</v>
      </c>
      <c r="C132" s="121" t="s">
        <v>31</v>
      </c>
      <c r="D132" s="174">
        <v>1</v>
      </c>
      <c r="E132" s="175"/>
      <c r="F132" s="175"/>
    </row>
    <row r="133" spans="1:6" ht="15">
      <c r="A133" s="119"/>
      <c r="B133" s="120"/>
      <c r="C133" s="121"/>
      <c r="D133" s="174"/>
      <c r="E133" s="175"/>
      <c r="F133" s="175"/>
    </row>
    <row r="134" spans="1:6" ht="26.25">
      <c r="A134" s="145" t="s">
        <v>99</v>
      </c>
      <c r="B134" s="156" t="s">
        <v>35</v>
      </c>
      <c r="C134" s="121" t="s">
        <v>31</v>
      </c>
      <c r="D134" s="174">
        <v>1</v>
      </c>
      <c r="E134" s="175"/>
      <c r="F134" s="175"/>
    </row>
    <row r="135" spans="1:6" ht="15">
      <c r="A135" s="119"/>
      <c r="B135" s="120"/>
      <c r="C135" s="121"/>
      <c r="D135" s="174"/>
      <c r="E135" s="175"/>
      <c r="F135" s="175"/>
    </row>
    <row r="136" spans="1:6" ht="51.75">
      <c r="A136" s="145" t="s">
        <v>100</v>
      </c>
      <c r="B136" s="156" t="s">
        <v>33</v>
      </c>
      <c r="C136" s="121" t="s">
        <v>31</v>
      </c>
      <c r="D136" s="174">
        <v>1</v>
      </c>
      <c r="E136" s="175"/>
      <c r="F136" s="175"/>
    </row>
    <row r="137" spans="1:6" ht="15">
      <c r="A137" s="119"/>
      <c r="B137" s="122"/>
      <c r="C137" s="121"/>
      <c r="D137" s="174"/>
      <c r="E137" s="175"/>
      <c r="F137" s="175"/>
    </row>
    <row r="138" spans="1:6" ht="15">
      <c r="A138" s="145" t="s">
        <v>101</v>
      </c>
      <c r="B138" s="156" t="s">
        <v>140</v>
      </c>
      <c r="C138" s="121" t="s">
        <v>31</v>
      </c>
      <c r="D138" s="174">
        <f>D35</f>
        <v>5</v>
      </c>
      <c r="E138" s="175"/>
      <c r="F138" s="175"/>
    </row>
    <row r="139" spans="1:6" ht="15">
      <c r="A139" s="119"/>
      <c r="B139" s="122"/>
      <c r="C139" s="121"/>
      <c r="D139" s="174"/>
      <c r="E139" s="175"/>
      <c r="F139" s="175"/>
    </row>
    <row r="140" spans="1:6" ht="38.25">
      <c r="A140" s="145" t="s">
        <v>102</v>
      </c>
      <c r="B140" s="120" t="s">
        <v>141</v>
      </c>
      <c r="C140" s="121" t="s">
        <v>31</v>
      </c>
      <c r="D140" s="174">
        <v>1</v>
      </c>
      <c r="E140" s="175"/>
      <c r="F140" s="175"/>
    </row>
    <row r="141" spans="1:6" ht="15">
      <c r="A141" s="119"/>
      <c r="B141" s="122"/>
      <c r="C141" s="121"/>
      <c r="D141" s="174"/>
      <c r="E141" s="175"/>
      <c r="F141" s="175"/>
    </row>
    <row r="142" spans="1:6" ht="51.75">
      <c r="A142" s="145" t="s">
        <v>103</v>
      </c>
      <c r="B142" s="156" t="s">
        <v>142</v>
      </c>
      <c r="C142" s="121" t="s">
        <v>31</v>
      </c>
      <c r="D142" s="174">
        <v>1</v>
      </c>
      <c r="E142" s="175"/>
      <c r="F142" s="175"/>
    </row>
    <row r="143" spans="1:6" ht="15">
      <c r="A143" s="119"/>
      <c r="B143" s="122"/>
      <c r="C143" s="121"/>
      <c r="D143" s="174"/>
      <c r="E143" s="175"/>
      <c r="F143" s="175"/>
    </row>
    <row r="144" spans="1:6" ht="38.25">
      <c r="A144" s="145" t="s">
        <v>146</v>
      </c>
      <c r="B144" s="120" t="s">
        <v>143</v>
      </c>
      <c r="C144" s="121" t="s">
        <v>31</v>
      </c>
      <c r="D144" s="174">
        <v>1</v>
      </c>
      <c r="E144" s="175"/>
      <c r="F144" s="175"/>
    </row>
    <row r="145" spans="1:6" ht="15">
      <c r="A145" s="119"/>
      <c r="B145" s="120"/>
      <c r="C145" s="121"/>
      <c r="D145" s="174"/>
      <c r="E145" s="175"/>
      <c r="F145" s="175"/>
    </row>
    <row r="146" spans="1:6" ht="26.25">
      <c r="A146" s="145" t="s">
        <v>147</v>
      </c>
      <c r="B146" s="156" t="s">
        <v>144</v>
      </c>
      <c r="C146" s="121" t="s">
        <v>31</v>
      </c>
      <c r="D146" s="174">
        <v>1</v>
      </c>
      <c r="E146" s="175"/>
      <c r="F146" s="175"/>
    </row>
    <row r="147" spans="1:6" ht="15">
      <c r="A147" s="119"/>
      <c r="B147" s="122"/>
      <c r="C147" s="121"/>
      <c r="D147" s="174"/>
      <c r="E147" s="175"/>
      <c r="F147" s="175"/>
    </row>
    <row r="148" spans="1:6" ht="16.5" thickBot="1">
      <c r="A148" s="157"/>
      <c r="B148" s="131" t="s">
        <v>145</v>
      </c>
      <c r="C148" s="132"/>
      <c r="D148" s="177"/>
      <c r="E148" s="178"/>
      <c r="F148" s="179"/>
    </row>
    <row r="150" spans="1:10" ht="18.75" thickBot="1">
      <c r="A150" s="116" t="s">
        <v>154</v>
      </c>
      <c r="B150" s="144" t="s">
        <v>76</v>
      </c>
      <c r="C150" s="118"/>
      <c r="D150" s="172"/>
      <c r="E150" s="173"/>
      <c r="F150" s="173"/>
      <c r="G150" s="3"/>
      <c r="H150" s="11"/>
      <c r="I150" s="12"/>
      <c r="J150" s="12"/>
    </row>
    <row r="151" spans="1:10" ht="15.75" thickTop="1">
      <c r="A151" s="119"/>
      <c r="B151" s="120"/>
      <c r="C151" s="121"/>
      <c r="D151" s="174"/>
      <c r="E151" s="175"/>
      <c r="F151" s="175"/>
      <c r="G151" s="3"/>
      <c r="H151" s="11"/>
      <c r="I151" s="12"/>
      <c r="J151" s="12"/>
    </row>
    <row r="152" spans="1:10" ht="25.5">
      <c r="A152" s="145" t="s">
        <v>155</v>
      </c>
      <c r="B152" s="120" t="s">
        <v>17</v>
      </c>
      <c r="C152" s="121" t="s">
        <v>31</v>
      </c>
      <c r="D152" s="176" t="s">
        <v>186</v>
      </c>
      <c r="E152" s="175"/>
      <c r="F152" s="175"/>
      <c r="G152" s="3"/>
      <c r="H152" s="11"/>
      <c r="I152" s="12"/>
      <c r="J152" s="12"/>
    </row>
    <row r="153" spans="1:10" ht="15">
      <c r="A153" s="119"/>
      <c r="B153" s="120"/>
      <c r="C153" s="121"/>
      <c r="D153" s="174"/>
      <c r="E153" s="175"/>
      <c r="F153" s="175"/>
      <c r="G153" s="3"/>
      <c r="H153" s="11"/>
      <c r="I153" s="12"/>
      <c r="J153" s="12"/>
    </row>
    <row r="154" spans="1:10" ht="15">
      <c r="A154" s="145" t="s">
        <v>156</v>
      </c>
      <c r="B154" s="158" t="s">
        <v>148</v>
      </c>
      <c r="C154" s="121" t="s">
        <v>31</v>
      </c>
      <c r="D154" s="176" t="s">
        <v>187</v>
      </c>
      <c r="E154" s="175"/>
      <c r="F154" s="175"/>
      <c r="G154" s="3"/>
      <c r="H154" s="11"/>
      <c r="I154" s="12"/>
      <c r="J154" s="12"/>
    </row>
    <row r="155" spans="1:10" ht="15">
      <c r="A155" s="119"/>
      <c r="B155" s="120"/>
      <c r="C155" s="121"/>
      <c r="D155" s="174"/>
      <c r="E155" s="175"/>
      <c r="F155" s="175"/>
      <c r="G155" s="3"/>
      <c r="H155" s="11"/>
      <c r="I155" s="12"/>
      <c r="J155" s="12"/>
    </row>
    <row r="156" spans="1:10" ht="39">
      <c r="A156" s="145" t="s">
        <v>157</v>
      </c>
      <c r="B156" s="122" t="s">
        <v>78</v>
      </c>
      <c r="C156" s="121" t="s">
        <v>31</v>
      </c>
      <c r="D156" s="174">
        <v>1</v>
      </c>
      <c r="E156" s="175"/>
      <c r="F156" s="175"/>
      <c r="G156" s="3"/>
      <c r="H156" s="11"/>
      <c r="I156" s="12"/>
      <c r="J156" s="12"/>
    </row>
    <row r="157" spans="1:10" ht="15">
      <c r="A157" s="119"/>
      <c r="B157" s="120"/>
      <c r="C157" s="121"/>
      <c r="D157" s="174"/>
      <c r="E157" s="175"/>
      <c r="F157" s="175"/>
      <c r="G157" s="3"/>
      <c r="H157" s="11"/>
      <c r="I157" s="12"/>
      <c r="J157" s="12"/>
    </row>
    <row r="158" spans="1:10" ht="15">
      <c r="A158" s="145" t="s">
        <v>158</v>
      </c>
      <c r="B158" s="122" t="s">
        <v>149</v>
      </c>
      <c r="C158" s="121" t="s">
        <v>31</v>
      </c>
      <c r="D158" s="174">
        <v>1</v>
      </c>
      <c r="E158" s="175"/>
      <c r="F158" s="175"/>
      <c r="G158" s="3"/>
      <c r="H158" s="11"/>
      <c r="I158" s="12"/>
      <c r="J158" s="12"/>
    </row>
    <row r="159" spans="1:10" ht="15">
      <c r="A159" s="119"/>
      <c r="B159" s="120"/>
      <c r="C159" s="121"/>
      <c r="D159" s="174"/>
      <c r="E159" s="175"/>
      <c r="F159" s="175"/>
      <c r="G159" s="3"/>
      <c r="H159" s="11"/>
      <c r="I159" s="12"/>
      <c r="J159" s="12"/>
    </row>
    <row r="160" spans="1:10" ht="26.25">
      <c r="A160" s="145" t="s">
        <v>159</v>
      </c>
      <c r="B160" s="122" t="s">
        <v>79</v>
      </c>
      <c r="C160" s="121" t="s">
        <v>15</v>
      </c>
      <c r="D160" s="174">
        <f>D31</f>
        <v>240.44</v>
      </c>
      <c r="E160" s="175"/>
      <c r="F160" s="175"/>
      <c r="G160" s="3"/>
      <c r="H160" s="11"/>
      <c r="I160" s="12"/>
      <c r="J160" s="12"/>
    </row>
    <row r="161" spans="1:10" ht="15">
      <c r="A161" s="119"/>
      <c r="B161" s="120"/>
      <c r="C161" s="121"/>
      <c r="D161" s="174"/>
      <c r="E161" s="175"/>
      <c r="F161" s="175"/>
      <c r="G161" s="3"/>
      <c r="H161" s="11"/>
      <c r="I161" s="12"/>
      <c r="J161" s="12"/>
    </row>
    <row r="162" spans="1:10" ht="26.25">
      <c r="A162" s="145" t="s">
        <v>160</v>
      </c>
      <c r="B162" s="122" t="s">
        <v>80</v>
      </c>
      <c r="C162" s="121" t="s">
        <v>15</v>
      </c>
      <c r="D162" s="174">
        <f>D160</f>
        <v>240.44</v>
      </c>
      <c r="E162" s="175"/>
      <c r="F162" s="175"/>
      <c r="G162" s="3"/>
      <c r="H162" s="11"/>
      <c r="I162" s="12"/>
      <c r="J162" s="12"/>
    </row>
    <row r="163" spans="1:10" ht="15">
      <c r="A163" s="119"/>
      <c r="B163" s="120"/>
      <c r="C163" s="121"/>
      <c r="D163" s="174"/>
      <c r="E163" s="175"/>
      <c r="F163" s="175"/>
      <c r="G163" s="3"/>
      <c r="H163" s="11"/>
      <c r="I163" s="12"/>
      <c r="J163" s="12"/>
    </row>
    <row r="164" spans="1:10" ht="15">
      <c r="A164" s="145" t="s">
        <v>161</v>
      </c>
      <c r="B164" s="122" t="s">
        <v>81</v>
      </c>
      <c r="C164" s="121" t="s">
        <v>14</v>
      </c>
      <c r="D164" s="174">
        <f>D160*3</f>
        <v>721.3199999999999</v>
      </c>
      <c r="E164" s="175"/>
      <c r="F164" s="175"/>
      <c r="G164" s="3"/>
      <c r="H164" s="11"/>
      <c r="I164" s="12"/>
      <c r="J164" s="12"/>
    </row>
    <row r="165" spans="1:10" ht="15">
      <c r="A165" s="119"/>
      <c r="B165" s="122"/>
      <c r="C165" s="121"/>
      <c r="D165" s="174"/>
      <c r="E165" s="175"/>
      <c r="F165" s="175"/>
      <c r="G165" s="3"/>
      <c r="H165" s="11"/>
      <c r="I165" s="12"/>
      <c r="J165" s="12"/>
    </row>
    <row r="166" spans="1:10" ht="51">
      <c r="A166" s="145" t="s">
        <v>162</v>
      </c>
      <c r="B166" s="129" t="s">
        <v>150</v>
      </c>
      <c r="C166" s="121" t="s">
        <v>31</v>
      </c>
      <c r="D166" s="174">
        <v>1</v>
      </c>
      <c r="E166" s="175"/>
      <c r="F166" s="175"/>
      <c r="G166" s="3"/>
      <c r="H166" s="11"/>
      <c r="I166" s="12"/>
      <c r="J166" s="12"/>
    </row>
    <row r="167" spans="1:10" ht="15">
      <c r="A167" s="119"/>
      <c r="B167" s="122"/>
      <c r="C167" s="121"/>
      <c r="D167" s="174"/>
      <c r="E167" s="181"/>
      <c r="F167" s="175"/>
      <c r="G167" s="3"/>
      <c r="H167" s="11"/>
      <c r="I167" s="12"/>
      <c r="J167" s="12"/>
    </row>
    <row r="168" spans="1:10" ht="114.75">
      <c r="A168" s="145" t="s">
        <v>163</v>
      </c>
      <c r="B168" s="129" t="s">
        <v>151</v>
      </c>
      <c r="C168" s="121" t="s">
        <v>31</v>
      </c>
      <c r="D168" s="174">
        <v>1</v>
      </c>
      <c r="E168" s="175"/>
      <c r="F168" s="175"/>
      <c r="G168" s="3"/>
      <c r="H168" s="11"/>
      <c r="I168" s="11"/>
      <c r="J168" s="22"/>
    </row>
    <row r="169" spans="1:10" ht="15">
      <c r="A169" s="119"/>
      <c r="B169" s="122"/>
      <c r="C169" s="121"/>
      <c r="D169" s="174"/>
      <c r="E169" s="175"/>
      <c r="F169" s="175"/>
      <c r="G169" s="3"/>
      <c r="H169" s="11"/>
      <c r="I169" s="11"/>
      <c r="J169" s="22"/>
    </row>
    <row r="170" spans="1:10" ht="51">
      <c r="A170" s="145" t="s">
        <v>164</v>
      </c>
      <c r="B170" s="129" t="s">
        <v>152</v>
      </c>
      <c r="C170" s="121" t="s">
        <v>31</v>
      </c>
      <c r="D170" s="174">
        <v>1</v>
      </c>
      <c r="E170" s="175"/>
      <c r="F170" s="175"/>
      <c r="G170" s="3"/>
      <c r="H170" s="11"/>
      <c r="I170" s="11"/>
      <c r="J170" s="22"/>
    </row>
    <row r="171" spans="1:10" ht="15">
      <c r="A171" s="119"/>
      <c r="B171" s="122"/>
      <c r="C171" s="121"/>
      <c r="D171" s="174"/>
      <c r="E171" s="175"/>
      <c r="F171" s="175"/>
      <c r="G171" s="3"/>
      <c r="H171" s="11"/>
      <c r="I171" s="11"/>
      <c r="J171" s="22"/>
    </row>
    <row r="172" spans="1:10" ht="63.75">
      <c r="A172" s="145" t="s">
        <v>165</v>
      </c>
      <c r="B172" s="129" t="s">
        <v>153</v>
      </c>
      <c r="C172" s="121" t="s">
        <v>31</v>
      </c>
      <c r="D172" s="174">
        <v>1</v>
      </c>
      <c r="E172" s="175"/>
      <c r="F172" s="175"/>
      <c r="G172" s="3"/>
      <c r="H172" s="11"/>
      <c r="I172" s="11"/>
      <c r="J172" s="22"/>
    </row>
    <row r="173" spans="1:10" ht="15">
      <c r="A173" s="119"/>
      <c r="B173" s="120"/>
      <c r="C173" s="121"/>
      <c r="D173" s="174"/>
      <c r="E173" s="175"/>
      <c r="F173" s="175"/>
      <c r="G173" s="3"/>
      <c r="H173" s="11"/>
      <c r="I173" s="12"/>
      <c r="J173" s="12"/>
    </row>
    <row r="174" spans="1:10" s="18" customFormat="1" ht="16.5" thickBot="1">
      <c r="A174" s="130"/>
      <c r="B174" s="131" t="s">
        <v>82</v>
      </c>
      <c r="C174" s="132"/>
      <c r="D174" s="177"/>
      <c r="E174" s="178"/>
      <c r="F174" s="179"/>
      <c r="G174" s="3"/>
      <c r="H174" s="11"/>
      <c r="I174" s="17"/>
      <c r="J174" s="17"/>
    </row>
  </sheetData>
  <sheetProtection password="E5B8" sheet="1" objects="1" scenarios="1" selectLockedCells="1"/>
  <protectedRanges>
    <protectedRange sqref="A86 A90 A98 A66:A68" name="Obseg1_2_3"/>
    <protectedRange sqref="B31" name="Obseg1_2_1"/>
    <protectedRange sqref="B33" name="Obseg1_2_2"/>
    <protectedRange sqref="B37" name="Obseg1_28"/>
    <protectedRange sqref="B35" name="Obseg1_30"/>
    <protectedRange sqref="B39" name="Obseg1_31"/>
    <protectedRange sqref="B47 B49" name="Obseg1_31_2"/>
    <protectedRange sqref="B41" name="Obseg1_30_1"/>
    <protectedRange sqref="B43 B45" name="Obseg1_27_1_1"/>
    <protectedRange sqref="B51" name="Obseg1_30_3"/>
    <protectedRange sqref="B90" name="Obseg1_6"/>
    <protectedRange sqref="B160" name="Obseg1"/>
    <protectedRange sqref="B162" name="Obseg1_1"/>
    <protectedRange sqref="B164" name="Obseg1_4"/>
    <protectedRange sqref="B166" name="Obseg1_7"/>
    <protectedRange sqref="B170" name="Obseg1_8"/>
    <protectedRange sqref="B172" name="Obseg1_3_1"/>
    <protectedRange sqref="B62:B64" name="Obseg1_3_2"/>
    <protectedRange sqref="B67:B68" name="Obseg1_5_1"/>
    <protectedRange sqref="A59" name="Obseg1_2_3_1_1"/>
  </protectedRanges>
  <mergeCells count="2">
    <mergeCell ref="E23:F23"/>
    <mergeCell ref="E27:F27"/>
  </mergeCells>
  <printOptions gridLines="1"/>
  <pageMargins left="1.1811023622047245" right="0.5511811023622047" top="0.984251968503937" bottom="1.1811023622047245" header="0.5118110236220472" footer="0.5118110236220472"/>
  <pageSetup fitToHeight="0" fitToWidth="1" horizontalDpi="600" verticalDpi="600" orientation="portrait" paperSize="9" scale="90" r:id="rId1"/>
  <headerFooter>
    <oddHeader>&amp;L&amp;"Arial,Poševno"&amp;8SEGIS projektiranje in inženiring d.o.o.TEL: +386 (0)8 200 11 60  -  FAX: +386 (0)8 200 11 61  -  info@segis.si  -  www.segis.si&amp;R&amp;8&amp;P od &amp;N</oddHeader>
    <oddFooter>&amp;L&amp;8Datoteka: 08013PZI_POPIS                                                  &amp;R&amp;8Št. načrta: 08013PZI03</oddFooter>
  </headerFooter>
  <rowBreaks count="1" manualBreakCount="1">
    <brk id="28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4"/>
  <sheetViews>
    <sheetView view="pageBreakPreview" zoomScaleSheetLayoutView="100" zoomScalePageLayoutView="115" workbookViewId="0" topLeftCell="A1">
      <selection activeCell="F36" sqref="F36"/>
    </sheetView>
  </sheetViews>
  <sheetFormatPr defaultColWidth="9.00390625" defaultRowHeight="12.75"/>
  <cols>
    <col min="1" max="1" width="5.125" style="159" customWidth="1"/>
    <col min="2" max="2" width="37.625" style="159" customWidth="1"/>
    <col min="3" max="3" width="5.00390625" style="160" customWidth="1"/>
    <col min="4" max="4" width="8.125" style="182" customWidth="1"/>
    <col min="5" max="5" width="9.625" style="183" customWidth="1"/>
    <col min="6" max="6" width="14.25390625" style="183" customWidth="1"/>
    <col min="7" max="7" width="11.125" style="180" customWidth="1"/>
    <col min="8" max="8" width="9.00390625" style="180" customWidth="1"/>
    <col min="9" max="16384" width="9.00390625" style="6" customWidth="1"/>
  </cols>
  <sheetData>
    <row r="1" spans="1:10" ht="15.75" thickBot="1">
      <c r="A1" s="85" t="s">
        <v>0</v>
      </c>
      <c r="B1" s="86" t="s">
        <v>1</v>
      </c>
      <c r="C1" s="87" t="s">
        <v>2</v>
      </c>
      <c r="D1" s="1" t="s">
        <v>3</v>
      </c>
      <c r="E1" s="2"/>
      <c r="F1" s="2"/>
      <c r="G1" s="3"/>
      <c r="H1" s="4"/>
      <c r="I1" s="5"/>
      <c r="J1" s="5"/>
    </row>
    <row r="2" spans="1:10" ht="15">
      <c r="A2" s="88"/>
      <c r="B2" s="89"/>
      <c r="C2" s="90"/>
      <c r="D2" s="7"/>
      <c r="E2" s="8"/>
      <c r="F2" s="8"/>
      <c r="G2" s="3"/>
      <c r="H2" s="9"/>
      <c r="I2" s="10"/>
      <c r="J2" s="10"/>
    </row>
    <row r="3" spans="1:10" ht="20.25">
      <c r="A3" s="91"/>
      <c r="B3" s="92" t="s">
        <v>87</v>
      </c>
      <c r="C3" s="92"/>
      <c r="D3" s="84"/>
      <c r="E3" s="84"/>
      <c r="F3" s="84"/>
      <c r="G3" s="3"/>
      <c r="H3" s="9"/>
      <c r="I3" s="10"/>
      <c r="J3" s="10"/>
    </row>
    <row r="4" spans="1:10" ht="20.25">
      <c r="A4" s="91"/>
      <c r="B4" s="93"/>
      <c r="C4" s="94"/>
      <c r="D4" s="161"/>
      <c r="E4" s="162"/>
      <c r="F4" s="162"/>
      <c r="G4" s="3"/>
      <c r="H4" s="9"/>
      <c r="I4" s="10"/>
      <c r="J4" s="10"/>
    </row>
    <row r="5" spans="1:10" ht="20.25">
      <c r="A5" s="91"/>
      <c r="B5" s="93"/>
      <c r="C5" s="94"/>
      <c r="D5" s="161"/>
      <c r="E5" s="162"/>
      <c r="F5" s="162"/>
      <c r="G5" s="3"/>
      <c r="H5" s="9"/>
      <c r="I5" s="10"/>
      <c r="J5" s="10"/>
    </row>
    <row r="6" spans="1:10" ht="15">
      <c r="A6" s="95"/>
      <c r="B6" s="96"/>
      <c r="C6" s="97"/>
      <c r="D6" s="163"/>
      <c r="E6" s="164"/>
      <c r="F6" s="164"/>
      <c r="G6" s="3"/>
      <c r="H6" s="9"/>
      <c r="I6" s="10"/>
      <c r="J6" s="10"/>
    </row>
    <row r="7" spans="1:10" ht="18.75" thickBot="1">
      <c r="A7" s="98"/>
      <c r="B7" s="99" t="s">
        <v>4</v>
      </c>
      <c r="C7" s="100"/>
      <c r="D7" s="165"/>
      <c r="E7" s="166"/>
      <c r="F7" s="166"/>
      <c r="G7" s="3"/>
      <c r="H7" s="9"/>
      <c r="I7" s="10"/>
      <c r="J7" s="10"/>
    </row>
    <row r="8" spans="1:10" ht="15.75" thickTop="1">
      <c r="A8" s="95"/>
      <c r="B8" s="96"/>
      <c r="C8" s="97"/>
      <c r="D8" s="163"/>
      <c r="E8" s="164"/>
      <c r="F8" s="167"/>
      <c r="G8" s="3"/>
      <c r="H8" s="9"/>
      <c r="I8" s="10"/>
      <c r="J8" s="10"/>
    </row>
    <row r="9" spans="1:10" ht="15.75">
      <c r="A9" s="101" t="s">
        <v>5</v>
      </c>
      <c r="B9" s="102" t="s">
        <v>6</v>
      </c>
      <c r="C9" s="103"/>
      <c r="D9" s="168"/>
      <c r="E9" s="169"/>
      <c r="F9" s="170"/>
      <c r="G9" s="3"/>
      <c r="H9" s="9"/>
      <c r="I9" s="10"/>
      <c r="J9" s="10"/>
    </row>
    <row r="10" spans="1:10" ht="15.75">
      <c r="A10" s="101"/>
      <c r="B10" s="102"/>
      <c r="C10" s="103"/>
      <c r="D10" s="168"/>
      <c r="E10" s="169"/>
      <c r="F10" s="170"/>
      <c r="G10" s="3"/>
      <c r="H10" s="9"/>
      <c r="I10" s="10"/>
      <c r="J10" s="10"/>
    </row>
    <row r="11" spans="1:10" ht="15.75">
      <c r="A11" s="101" t="s">
        <v>7</v>
      </c>
      <c r="B11" s="104" t="s">
        <v>8</v>
      </c>
      <c r="C11" s="103"/>
      <c r="D11" s="168"/>
      <c r="E11" s="169"/>
      <c r="F11" s="170"/>
      <c r="G11" s="3"/>
      <c r="H11" s="9"/>
      <c r="I11" s="10"/>
      <c r="J11" s="10"/>
    </row>
    <row r="12" spans="1:10" ht="15.75">
      <c r="A12" s="101"/>
      <c r="B12" s="102"/>
      <c r="C12" s="103"/>
      <c r="D12" s="168"/>
      <c r="E12" s="169"/>
      <c r="F12" s="170"/>
      <c r="G12" s="3"/>
      <c r="H12" s="9"/>
      <c r="I12" s="10"/>
      <c r="J12" s="10"/>
    </row>
    <row r="13" spans="1:10" ht="15.75">
      <c r="A13" s="101" t="s">
        <v>9</v>
      </c>
      <c r="B13" s="102" t="s">
        <v>10</v>
      </c>
      <c r="C13" s="103"/>
      <c r="D13" s="168"/>
      <c r="E13" s="169"/>
      <c r="F13" s="170"/>
      <c r="G13" s="3"/>
      <c r="H13" s="9"/>
      <c r="I13" s="10"/>
      <c r="J13" s="10"/>
    </row>
    <row r="14" spans="1:10" ht="15.75">
      <c r="A14" s="101"/>
      <c r="B14" s="102"/>
      <c r="C14" s="103"/>
      <c r="D14" s="168"/>
      <c r="E14" s="169"/>
      <c r="F14" s="170"/>
      <c r="G14" s="3"/>
      <c r="H14" s="9"/>
      <c r="I14" s="10"/>
      <c r="J14" s="10"/>
    </row>
    <row r="15" spans="1:10" ht="15.75">
      <c r="A15" s="101" t="s">
        <v>63</v>
      </c>
      <c r="B15" s="102" t="s">
        <v>64</v>
      </c>
      <c r="C15" s="103"/>
      <c r="D15" s="168"/>
      <c r="E15" s="169"/>
      <c r="F15" s="170"/>
      <c r="G15" s="3"/>
      <c r="H15" s="9"/>
      <c r="I15" s="10"/>
      <c r="J15" s="10"/>
    </row>
    <row r="16" spans="1:10" ht="15.75">
      <c r="A16" s="101"/>
      <c r="B16" s="102"/>
      <c r="C16" s="103"/>
      <c r="D16" s="168"/>
      <c r="E16" s="169"/>
      <c r="F16" s="170"/>
      <c r="G16" s="3"/>
      <c r="H16" s="9"/>
      <c r="I16" s="10"/>
      <c r="J16" s="10"/>
    </row>
    <row r="17" spans="1:10" ht="15.75">
      <c r="A17" s="101" t="s">
        <v>77</v>
      </c>
      <c r="B17" s="102" t="s">
        <v>137</v>
      </c>
      <c r="C17" s="103"/>
      <c r="D17" s="168"/>
      <c r="E17" s="169"/>
      <c r="F17" s="170"/>
      <c r="G17" s="3"/>
      <c r="H17" s="9"/>
      <c r="I17" s="10"/>
      <c r="J17" s="10"/>
    </row>
    <row r="18" spans="1:10" ht="15.75">
      <c r="A18" s="101"/>
      <c r="B18" s="102"/>
      <c r="C18" s="103"/>
      <c r="D18" s="168"/>
      <c r="E18" s="169"/>
      <c r="F18" s="170"/>
      <c r="G18" s="3"/>
      <c r="H18" s="11"/>
      <c r="I18" s="12"/>
      <c r="J18" s="12"/>
    </row>
    <row r="19" spans="1:10" ht="15.75">
      <c r="A19" s="101" t="s">
        <v>154</v>
      </c>
      <c r="B19" s="102" t="s">
        <v>76</v>
      </c>
      <c r="C19" s="103"/>
      <c r="D19" s="168"/>
      <c r="E19" s="169"/>
      <c r="F19" s="170"/>
      <c r="G19" s="3"/>
      <c r="H19" s="9"/>
      <c r="I19" s="10"/>
      <c r="J19" s="10"/>
    </row>
    <row r="20" spans="1:10" ht="15.75">
      <c r="A20" s="101"/>
      <c r="B20" s="102"/>
      <c r="C20" s="103"/>
      <c r="D20" s="168"/>
      <c r="E20" s="169"/>
      <c r="F20" s="170"/>
      <c r="G20" s="3"/>
      <c r="H20" s="11"/>
      <c r="I20" s="12"/>
      <c r="J20" s="12"/>
    </row>
    <row r="21" spans="1:10" ht="15.75">
      <c r="A21" s="101"/>
      <c r="B21" s="105" t="s">
        <v>24</v>
      </c>
      <c r="C21" s="106"/>
      <c r="D21" s="13"/>
      <c r="E21" s="14"/>
      <c r="F21" s="14"/>
      <c r="G21" s="3"/>
      <c r="H21" s="11"/>
      <c r="I21" s="12"/>
      <c r="J21" s="12"/>
    </row>
    <row r="22" spans="1:10" ht="15.75">
      <c r="A22" s="101"/>
      <c r="B22" s="102"/>
      <c r="C22" s="103"/>
      <c r="D22" s="168"/>
      <c r="E22" s="169"/>
      <c r="F22" s="170"/>
      <c r="G22" s="3"/>
      <c r="H22" s="11"/>
      <c r="I22" s="12"/>
      <c r="J22" s="12"/>
    </row>
    <row r="23" spans="1:10" ht="16.5" thickBot="1">
      <c r="A23" s="107"/>
      <c r="B23" s="108" t="s">
        <v>11</v>
      </c>
      <c r="C23" s="109"/>
      <c r="D23" s="171"/>
      <c r="E23" s="243"/>
      <c r="F23" s="243"/>
      <c r="G23" s="3"/>
      <c r="H23" s="11"/>
      <c r="I23" s="12"/>
      <c r="J23" s="12"/>
    </row>
    <row r="24" spans="1:10" ht="15.75" thickTop="1">
      <c r="A24" s="110"/>
      <c r="B24" s="111"/>
      <c r="C24" s="112"/>
      <c r="D24" s="15"/>
      <c r="E24" s="8"/>
      <c r="F24" s="8"/>
      <c r="G24" s="3"/>
      <c r="H24" s="11"/>
      <c r="I24" s="12"/>
      <c r="J24" s="12"/>
    </row>
    <row r="25" spans="1:10" ht="15.75">
      <c r="A25" s="110"/>
      <c r="B25" s="105" t="s">
        <v>12</v>
      </c>
      <c r="C25" s="106"/>
      <c r="D25" s="13"/>
      <c r="E25" s="14"/>
      <c r="F25" s="14"/>
      <c r="G25" s="3"/>
      <c r="H25" s="11"/>
      <c r="I25" s="12"/>
      <c r="J25" s="12"/>
    </row>
    <row r="26" spans="1:10" ht="15.75">
      <c r="A26" s="110"/>
      <c r="B26" s="105"/>
      <c r="C26" s="106"/>
      <c r="D26" s="13"/>
      <c r="E26" s="14"/>
      <c r="F26" s="14"/>
      <c r="G26" s="3"/>
      <c r="H26" s="11"/>
      <c r="I26" s="12"/>
      <c r="J26" s="12"/>
    </row>
    <row r="27" spans="1:10" s="18" customFormat="1" ht="16.5" thickBot="1">
      <c r="A27" s="113"/>
      <c r="B27" s="114" t="s">
        <v>13</v>
      </c>
      <c r="C27" s="115"/>
      <c r="D27" s="16"/>
      <c r="E27" s="242"/>
      <c r="F27" s="242"/>
      <c r="G27" s="3"/>
      <c r="H27" s="11"/>
      <c r="I27" s="17"/>
      <c r="J27" s="17"/>
    </row>
    <row r="28" spans="1:10" ht="15.75" thickTop="1">
      <c r="A28" s="110"/>
      <c r="B28" s="111"/>
      <c r="C28" s="112"/>
      <c r="D28" s="15"/>
      <c r="E28" s="8"/>
      <c r="F28" s="8"/>
      <c r="G28" s="3"/>
      <c r="H28" s="11"/>
      <c r="I28" s="12"/>
      <c r="J28" s="12"/>
    </row>
    <row r="29" spans="1:10" ht="18.75" thickBot="1">
      <c r="A29" s="116" t="s">
        <v>5</v>
      </c>
      <c r="B29" s="117" t="s">
        <v>6</v>
      </c>
      <c r="C29" s="118"/>
      <c r="D29" s="172"/>
      <c r="E29" s="173"/>
      <c r="F29" s="173"/>
      <c r="G29" s="19"/>
      <c r="H29" s="20"/>
      <c r="I29" s="21"/>
      <c r="J29" s="21"/>
    </row>
    <row r="30" spans="1:10" ht="15.75" thickTop="1">
      <c r="A30" s="119"/>
      <c r="B30" s="120"/>
      <c r="C30" s="121"/>
      <c r="D30" s="174"/>
      <c r="E30" s="175"/>
      <c r="F30" s="175"/>
      <c r="G30" s="3"/>
      <c r="H30" s="11"/>
      <c r="I30" s="12"/>
      <c r="J30" s="12"/>
    </row>
    <row r="31" spans="1:10" ht="39">
      <c r="A31" s="119" t="s">
        <v>25</v>
      </c>
      <c r="B31" s="122" t="s">
        <v>27</v>
      </c>
      <c r="C31" s="121" t="s">
        <v>15</v>
      </c>
      <c r="D31" s="174">
        <v>140.5</v>
      </c>
      <c r="E31" s="175"/>
      <c r="F31" s="175"/>
      <c r="G31" s="3"/>
      <c r="H31" s="11"/>
      <c r="I31" s="11"/>
      <c r="J31" s="22"/>
    </row>
    <row r="32" spans="1:10" ht="15">
      <c r="A32" s="119"/>
      <c r="B32" s="120"/>
      <c r="C32" s="121"/>
      <c r="D32" s="174"/>
      <c r="E32" s="175"/>
      <c r="F32" s="175"/>
      <c r="G32" s="3"/>
      <c r="H32" s="11"/>
      <c r="I32" s="12"/>
      <c r="J32" s="12"/>
    </row>
    <row r="33" spans="1:10" ht="39">
      <c r="A33" s="119" t="s">
        <v>26</v>
      </c>
      <c r="B33" s="123" t="s">
        <v>28</v>
      </c>
      <c r="C33" s="124" t="s">
        <v>70</v>
      </c>
      <c r="D33" s="174">
        <v>9</v>
      </c>
      <c r="E33" s="175"/>
      <c r="F33" s="175"/>
      <c r="G33" s="3"/>
      <c r="H33" s="11"/>
      <c r="I33" s="11"/>
      <c r="J33" s="22"/>
    </row>
    <row r="34" spans="1:10" ht="15">
      <c r="A34" s="119"/>
      <c r="B34" s="120"/>
      <c r="C34" s="124"/>
      <c r="D34" s="174"/>
      <c r="E34" s="175"/>
      <c r="F34" s="175"/>
      <c r="G34" s="3"/>
      <c r="H34" s="11"/>
      <c r="I34" s="12"/>
      <c r="J34" s="12"/>
    </row>
    <row r="35" spans="1:10" ht="26.25">
      <c r="A35" s="119" t="s">
        <v>36</v>
      </c>
      <c r="B35" s="125" t="s">
        <v>30</v>
      </c>
      <c r="C35" s="121" t="s">
        <v>31</v>
      </c>
      <c r="D35" s="174">
        <v>5</v>
      </c>
      <c r="E35" s="175"/>
      <c r="F35" s="175"/>
      <c r="G35" s="25"/>
      <c r="H35" s="12"/>
      <c r="I35" s="12"/>
      <c r="J35" s="12"/>
    </row>
    <row r="36" spans="1:10" ht="15">
      <c r="A36" s="119"/>
      <c r="B36" s="120"/>
      <c r="C36" s="121"/>
      <c r="D36" s="174"/>
      <c r="E36" s="175"/>
      <c r="F36" s="175"/>
      <c r="G36" s="25"/>
      <c r="H36" s="12"/>
      <c r="I36" s="12"/>
      <c r="J36" s="12"/>
    </row>
    <row r="37" spans="1:10" ht="90">
      <c r="A37" s="119" t="s">
        <v>37</v>
      </c>
      <c r="B37" s="126" t="s">
        <v>29</v>
      </c>
      <c r="C37" s="121" t="s">
        <v>31</v>
      </c>
      <c r="D37" s="176" t="s">
        <v>180</v>
      </c>
      <c r="E37" s="175"/>
      <c r="F37" s="175"/>
      <c r="G37" s="3"/>
      <c r="H37" s="11"/>
      <c r="I37" s="12"/>
      <c r="J37" s="12"/>
    </row>
    <row r="38" spans="1:10" ht="15">
      <c r="A38" s="119"/>
      <c r="B38" s="127"/>
      <c r="C38" s="97"/>
      <c r="D38" s="4"/>
      <c r="E38" s="23"/>
      <c r="F38" s="24"/>
      <c r="G38" s="3"/>
      <c r="H38" s="11"/>
      <c r="I38" s="12"/>
      <c r="J38" s="12"/>
    </row>
    <row r="39" spans="1:10" ht="39">
      <c r="A39" s="119" t="s">
        <v>38</v>
      </c>
      <c r="B39" s="125" t="s">
        <v>34</v>
      </c>
      <c r="C39" s="121" t="s">
        <v>31</v>
      </c>
      <c r="D39" s="176" t="s">
        <v>181</v>
      </c>
      <c r="E39" s="175"/>
      <c r="F39" s="175"/>
      <c r="G39" s="25"/>
      <c r="H39" s="12"/>
      <c r="I39" s="12"/>
      <c r="J39" s="12"/>
    </row>
    <row r="40" spans="1:10" ht="15">
      <c r="A40" s="119"/>
      <c r="B40" s="120"/>
      <c r="C40" s="121"/>
      <c r="D40" s="174"/>
      <c r="E40" s="175"/>
      <c r="F40" s="175"/>
      <c r="G40" s="25"/>
      <c r="H40" s="12"/>
      <c r="I40" s="12"/>
      <c r="J40" s="12"/>
    </row>
    <row r="41" spans="1:10" ht="64.5">
      <c r="A41" s="119" t="s">
        <v>39</v>
      </c>
      <c r="B41" s="126" t="s">
        <v>127</v>
      </c>
      <c r="C41" s="121" t="s">
        <v>31</v>
      </c>
      <c r="D41" s="176" t="s">
        <v>182</v>
      </c>
      <c r="E41" s="175"/>
      <c r="F41" s="175"/>
      <c r="G41" s="25"/>
      <c r="H41" s="12"/>
      <c r="I41" s="12"/>
      <c r="J41" s="12"/>
    </row>
    <row r="42" spans="1:10" ht="15">
      <c r="A42" s="119"/>
      <c r="B42" s="120"/>
      <c r="C42" s="121"/>
      <c r="D42" s="174"/>
      <c r="E42" s="175"/>
      <c r="F42" s="175"/>
      <c r="G42" s="25"/>
      <c r="H42" s="12"/>
      <c r="I42" s="12"/>
      <c r="J42" s="12"/>
    </row>
    <row r="43" spans="1:10" ht="51.75">
      <c r="A43" s="119" t="s">
        <v>40</v>
      </c>
      <c r="B43" s="128" t="s">
        <v>120</v>
      </c>
      <c r="C43" s="121" t="s">
        <v>31</v>
      </c>
      <c r="D43" s="174">
        <v>1</v>
      </c>
      <c r="E43" s="175"/>
      <c r="F43" s="175"/>
      <c r="G43" s="25"/>
      <c r="H43" s="12"/>
      <c r="I43" s="12"/>
      <c r="J43" s="12"/>
    </row>
    <row r="44" spans="1:10" ht="15">
      <c r="A44" s="119"/>
      <c r="B44" s="120"/>
      <c r="C44" s="121"/>
      <c r="D44" s="174"/>
      <c r="E44" s="175"/>
      <c r="F44" s="175"/>
      <c r="G44" s="25"/>
      <c r="H44" s="12"/>
      <c r="I44" s="12"/>
      <c r="J44" s="12"/>
    </row>
    <row r="45" spans="1:10" ht="51">
      <c r="A45" s="119" t="s">
        <v>41</v>
      </c>
      <c r="B45" s="129" t="s">
        <v>128</v>
      </c>
      <c r="C45" s="121" t="s">
        <v>31</v>
      </c>
      <c r="D45" s="174">
        <v>1</v>
      </c>
      <c r="E45" s="175"/>
      <c r="F45" s="175"/>
      <c r="G45" s="25"/>
      <c r="H45" s="12"/>
      <c r="I45" s="12"/>
      <c r="J45" s="12"/>
    </row>
    <row r="46" spans="1:10" ht="15">
      <c r="A46" s="119"/>
      <c r="B46" s="120"/>
      <c r="C46" s="121"/>
      <c r="D46" s="174"/>
      <c r="E46" s="175"/>
      <c r="F46" s="175"/>
      <c r="G46" s="25"/>
      <c r="H46" s="12"/>
      <c r="I46" s="12"/>
      <c r="J46" s="12"/>
    </row>
    <row r="47" spans="1:10" ht="51.75">
      <c r="A47" s="119" t="s">
        <v>42</v>
      </c>
      <c r="B47" s="125" t="s">
        <v>121</v>
      </c>
      <c r="C47" s="121" t="s">
        <v>31</v>
      </c>
      <c r="D47" s="176" t="s">
        <v>183</v>
      </c>
      <c r="E47" s="175"/>
      <c r="F47" s="175"/>
      <c r="G47" s="25"/>
      <c r="H47" s="12"/>
      <c r="I47" s="12"/>
      <c r="J47" s="12"/>
    </row>
    <row r="48" spans="1:10" ht="15">
      <c r="A48" s="119"/>
      <c r="B48" s="120"/>
      <c r="C48" s="121"/>
      <c r="D48" s="174"/>
      <c r="E48" s="175"/>
      <c r="F48" s="175"/>
      <c r="G48" s="25"/>
      <c r="H48" s="12"/>
      <c r="I48" s="12"/>
      <c r="J48" s="12"/>
    </row>
    <row r="49" spans="1:10" ht="51.75">
      <c r="A49" s="119" t="s">
        <v>43</v>
      </c>
      <c r="B49" s="125" t="s">
        <v>122</v>
      </c>
      <c r="C49" s="121" t="s">
        <v>31</v>
      </c>
      <c r="D49" s="176" t="s">
        <v>184</v>
      </c>
      <c r="E49" s="175"/>
      <c r="F49" s="175"/>
      <c r="G49" s="25"/>
      <c r="H49" s="12"/>
      <c r="I49" s="12"/>
      <c r="J49" s="12"/>
    </row>
    <row r="50" spans="1:10" ht="15">
      <c r="A50" s="119"/>
      <c r="B50" s="120"/>
      <c r="C50" s="121"/>
      <c r="D50" s="174"/>
      <c r="E50" s="175"/>
      <c r="F50" s="175"/>
      <c r="G50" s="25"/>
      <c r="H50" s="12"/>
      <c r="I50" s="12"/>
      <c r="J50" s="12"/>
    </row>
    <row r="51" spans="1:10" ht="51.75">
      <c r="A51" s="119" t="s">
        <v>44</v>
      </c>
      <c r="B51" s="125" t="s">
        <v>46</v>
      </c>
      <c r="C51" s="97" t="s">
        <v>31</v>
      </c>
      <c r="D51" s="4">
        <v>1</v>
      </c>
      <c r="E51" s="23"/>
      <c r="F51" s="24"/>
      <c r="G51" s="3"/>
      <c r="H51" s="11"/>
      <c r="I51" s="12"/>
      <c r="J51" s="12"/>
    </row>
    <row r="52" spans="1:10" ht="15">
      <c r="A52" s="119"/>
      <c r="B52" s="127"/>
      <c r="C52" s="97"/>
      <c r="D52" s="4"/>
      <c r="E52" s="23"/>
      <c r="F52" s="24"/>
      <c r="G52" s="3"/>
      <c r="H52" s="11"/>
      <c r="I52" s="12"/>
      <c r="J52" s="12"/>
    </row>
    <row r="53" spans="1:10" ht="25.5">
      <c r="A53" s="119" t="s">
        <v>45</v>
      </c>
      <c r="B53" s="120" t="s">
        <v>16</v>
      </c>
      <c r="C53" s="121" t="s">
        <v>70</v>
      </c>
      <c r="D53" s="176" t="s">
        <v>185</v>
      </c>
      <c r="E53" s="175"/>
      <c r="F53" s="175"/>
      <c r="G53" s="26"/>
      <c r="H53" s="12"/>
      <c r="I53" s="12"/>
      <c r="J53" s="12"/>
    </row>
    <row r="54" spans="1:10" ht="15">
      <c r="A54" s="119"/>
      <c r="B54" s="120"/>
      <c r="C54" s="121"/>
      <c r="D54" s="174"/>
      <c r="E54" s="175"/>
      <c r="F54" s="175"/>
      <c r="G54" s="25"/>
      <c r="H54" s="12"/>
      <c r="I54" s="12"/>
      <c r="J54" s="12"/>
    </row>
    <row r="55" spans="1:10" s="18" customFormat="1" ht="16.5" thickBot="1">
      <c r="A55" s="130"/>
      <c r="B55" s="131" t="s">
        <v>18</v>
      </c>
      <c r="C55" s="132"/>
      <c r="D55" s="177"/>
      <c r="E55" s="178"/>
      <c r="F55" s="179"/>
      <c r="G55" s="3"/>
      <c r="H55" s="11"/>
      <c r="I55" s="17"/>
      <c r="J55" s="17"/>
    </row>
    <row r="56" spans="1:10" ht="15">
      <c r="A56" s="119"/>
      <c r="B56" s="120"/>
      <c r="C56" s="124"/>
      <c r="D56" s="174"/>
      <c r="E56" s="175"/>
      <c r="F56" s="175"/>
      <c r="G56" s="3"/>
      <c r="H56" s="11"/>
      <c r="I56" s="12"/>
      <c r="J56" s="12"/>
    </row>
    <row r="57" spans="1:10" ht="18.75" thickBot="1">
      <c r="A57" s="116" t="s">
        <v>7</v>
      </c>
      <c r="B57" s="117" t="s">
        <v>8</v>
      </c>
      <c r="C57" s="118"/>
      <c r="D57" s="172"/>
      <c r="E57" s="173"/>
      <c r="F57" s="173"/>
      <c r="G57" s="3"/>
      <c r="H57" s="11"/>
      <c r="I57" s="12"/>
      <c r="J57" s="12"/>
    </row>
    <row r="58" spans="1:10" ht="15.75" thickTop="1">
      <c r="A58" s="119"/>
      <c r="B58" s="120"/>
      <c r="C58" s="121"/>
      <c r="D58" s="174"/>
      <c r="E58" s="175"/>
      <c r="F58" s="175"/>
      <c r="G58" s="3"/>
      <c r="H58" s="11"/>
      <c r="I58" s="12"/>
      <c r="J58" s="12"/>
    </row>
    <row r="59" spans="1:10" s="81" customFormat="1" ht="39">
      <c r="A59" s="133" t="s">
        <v>52</v>
      </c>
      <c r="B59" s="134" t="s">
        <v>218</v>
      </c>
      <c r="C59" s="121" t="s">
        <v>19</v>
      </c>
      <c r="D59" s="174">
        <f>D90</f>
        <v>129.8496</v>
      </c>
      <c r="E59" s="175"/>
      <c r="F59" s="175"/>
      <c r="G59" s="82"/>
      <c r="H59" s="83"/>
      <c r="I59" s="80"/>
      <c r="J59" s="80"/>
    </row>
    <row r="60" spans="1:10" s="81" customFormat="1" ht="15">
      <c r="A60" s="119"/>
      <c r="B60" s="120"/>
      <c r="C60" s="121"/>
      <c r="D60" s="174"/>
      <c r="E60" s="175"/>
      <c r="F60" s="175"/>
      <c r="G60" s="82"/>
      <c r="H60" s="83"/>
      <c r="I60" s="80"/>
      <c r="J60" s="80"/>
    </row>
    <row r="61" spans="1:10" ht="102.75">
      <c r="A61" s="133" t="s">
        <v>53</v>
      </c>
      <c r="B61" s="122" t="s">
        <v>129</v>
      </c>
      <c r="C61" s="135" t="s">
        <v>19</v>
      </c>
      <c r="D61" s="36">
        <v>313.1577</v>
      </c>
      <c r="E61" s="37"/>
      <c r="F61" s="38"/>
      <c r="G61" s="3"/>
      <c r="H61" s="11"/>
      <c r="I61" s="11"/>
      <c r="J61" s="22"/>
    </row>
    <row r="62" spans="1:10" ht="15">
      <c r="A62" s="136"/>
      <c r="B62" s="137" t="s">
        <v>211</v>
      </c>
      <c r="C62" s="138" t="s">
        <v>19</v>
      </c>
      <c r="D62" s="40">
        <f>D61*0.1</f>
        <v>31.31577</v>
      </c>
      <c r="E62" s="39"/>
      <c r="F62" s="40"/>
      <c r="G62" s="3"/>
      <c r="H62" s="11"/>
      <c r="I62" s="11"/>
      <c r="J62" s="22"/>
    </row>
    <row r="63" spans="1:10" ht="15">
      <c r="A63" s="136"/>
      <c r="B63" s="137" t="s">
        <v>212</v>
      </c>
      <c r="C63" s="138" t="s">
        <v>19</v>
      </c>
      <c r="D63" s="40">
        <f>D61*0.4</f>
        <v>125.26308</v>
      </c>
      <c r="E63" s="39"/>
      <c r="F63" s="40"/>
      <c r="G63" s="3"/>
      <c r="H63" s="11"/>
      <c r="I63" s="11"/>
      <c r="J63" s="22"/>
    </row>
    <row r="64" spans="1:10" ht="15">
      <c r="A64" s="136"/>
      <c r="B64" s="139" t="s">
        <v>48</v>
      </c>
      <c r="C64" s="138" t="s">
        <v>19</v>
      </c>
      <c r="D64" s="40">
        <f>D61*0.6</f>
        <v>187.89461999999997</v>
      </c>
      <c r="E64" s="39"/>
      <c r="F64" s="40"/>
      <c r="G64" s="3"/>
      <c r="H64" s="11"/>
      <c r="I64" s="11"/>
      <c r="J64" s="22"/>
    </row>
    <row r="65" spans="1:10" ht="15">
      <c r="A65" s="119"/>
      <c r="B65" s="120"/>
      <c r="C65" s="121"/>
      <c r="D65" s="174"/>
      <c r="E65" s="175"/>
      <c r="F65" s="175"/>
      <c r="G65" s="3"/>
      <c r="H65" s="11"/>
      <c r="I65" s="12"/>
      <c r="J65" s="12"/>
    </row>
    <row r="66" spans="1:10" ht="51.75">
      <c r="A66" s="133" t="s">
        <v>54</v>
      </c>
      <c r="B66" s="122" t="s">
        <v>131</v>
      </c>
      <c r="C66" s="135" t="s">
        <v>19</v>
      </c>
      <c r="D66" s="41">
        <v>12.5216</v>
      </c>
      <c r="E66" s="175"/>
      <c r="F66" s="175"/>
      <c r="G66" s="3"/>
      <c r="H66" s="11"/>
      <c r="I66" s="11"/>
      <c r="J66" s="22"/>
    </row>
    <row r="67" spans="1:10" ht="15">
      <c r="A67" s="136"/>
      <c r="B67" s="137" t="s">
        <v>212</v>
      </c>
      <c r="C67" s="138" t="s">
        <v>19</v>
      </c>
      <c r="D67" s="40">
        <f>D66*0.3</f>
        <v>3.75648</v>
      </c>
      <c r="E67" s="39"/>
      <c r="F67" s="40"/>
      <c r="G67" s="3"/>
      <c r="H67" s="11"/>
      <c r="I67" s="11"/>
      <c r="J67" s="22"/>
    </row>
    <row r="68" spans="1:10" ht="15">
      <c r="A68" s="136"/>
      <c r="B68" s="139" t="s">
        <v>213</v>
      </c>
      <c r="C68" s="138" t="s">
        <v>19</v>
      </c>
      <c r="D68" s="40">
        <f>D66*0.7</f>
        <v>8.76512</v>
      </c>
      <c r="E68" s="39"/>
      <c r="F68" s="40"/>
      <c r="G68" s="3"/>
      <c r="H68" s="11"/>
      <c r="I68" s="11"/>
      <c r="J68" s="22"/>
    </row>
    <row r="69" spans="1:10" ht="15">
      <c r="A69" s="119"/>
      <c r="B69" s="120"/>
      <c r="C69" s="121"/>
      <c r="D69" s="174"/>
      <c r="E69" s="175"/>
      <c r="F69" s="175"/>
      <c r="G69" s="3"/>
      <c r="H69" s="11"/>
      <c r="I69" s="12"/>
      <c r="J69" s="12"/>
    </row>
    <row r="70" spans="1:10" ht="26.25">
      <c r="A70" s="133" t="s">
        <v>55</v>
      </c>
      <c r="B70" s="122" t="s">
        <v>49</v>
      </c>
      <c r="C70" s="121" t="s">
        <v>14</v>
      </c>
      <c r="D70" s="174">
        <f>D31*0.75</f>
        <v>105.375</v>
      </c>
      <c r="E70" s="175"/>
      <c r="F70" s="175"/>
      <c r="G70" s="3"/>
      <c r="H70" s="11"/>
      <c r="I70" s="11"/>
      <c r="J70" s="22"/>
    </row>
    <row r="71" spans="1:10" ht="15">
      <c r="A71" s="119"/>
      <c r="B71" s="120"/>
      <c r="C71" s="121"/>
      <c r="D71" s="174"/>
      <c r="E71" s="175"/>
      <c r="F71" s="175"/>
      <c r="G71" s="3"/>
      <c r="H71" s="11"/>
      <c r="I71" s="12"/>
      <c r="J71" s="12"/>
    </row>
    <row r="72" spans="1:10" ht="25.5">
      <c r="A72" s="133" t="s">
        <v>56</v>
      </c>
      <c r="B72" s="140" t="s">
        <v>65</v>
      </c>
      <c r="C72" s="121" t="s">
        <v>23</v>
      </c>
      <c r="D72" s="174">
        <v>17</v>
      </c>
      <c r="E72" s="175"/>
      <c r="F72" s="175"/>
      <c r="G72" s="3"/>
      <c r="H72" s="11"/>
      <c r="I72" s="11"/>
      <c r="J72" s="22"/>
    </row>
    <row r="73" spans="1:10" ht="15">
      <c r="A73" s="119"/>
      <c r="B73" s="120"/>
      <c r="C73" s="121"/>
      <c r="D73" s="174"/>
      <c r="E73" s="175"/>
      <c r="F73" s="175"/>
      <c r="G73" s="3"/>
      <c r="H73" s="11"/>
      <c r="I73" s="12"/>
      <c r="J73" s="12"/>
    </row>
    <row r="74" spans="1:10" ht="51.75">
      <c r="A74" s="133" t="s">
        <v>57</v>
      </c>
      <c r="B74" s="122" t="s">
        <v>88</v>
      </c>
      <c r="C74" s="121" t="s">
        <v>19</v>
      </c>
      <c r="D74" s="174">
        <v>19.3177</v>
      </c>
      <c r="E74" s="175"/>
      <c r="F74" s="175"/>
      <c r="G74" s="3"/>
      <c r="H74" s="11"/>
      <c r="I74" s="11"/>
      <c r="J74" s="22"/>
    </row>
    <row r="75" spans="1:10" ht="15">
      <c r="A75" s="119"/>
      <c r="B75" s="120"/>
      <c r="C75" s="121"/>
      <c r="D75" s="174"/>
      <c r="E75" s="175"/>
      <c r="F75" s="175"/>
      <c r="G75" s="25"/>
      <c r="H75" s="12"/>
      <c r="I75" s="12"/>
      <c r="J75" s="12"/>
    </row>
    <row r="76" spans="1:10" ht="77.25">
      <c r="A76" s="133" t="s">
        <v>58</v>
      </c>
      <c r="B76" s="122" t="s">
        <v>50</v>
      </c>
      <c r="C76" s="121" t="s">
        <v>19</v>
      </c>
      <c r="D76" s="174">
        <v>75.9996</v>
      </c>
      <c r="E76" s="175"/>
      <c r="F76" s="175"/>
      <c r="G76" s="25"/>
      <c r="H76" s="12"/>
      <c r="I76" s="12"/>
      <c r="J76" s="12"/>
    </row>
    <row r="77" spans="1:10" ht="15">
      <c r="A77" s="119"/>
      <c r="B77" s="127"/>
      <c r="C77" s="97"/>
      <c r="D77" s="4"/>
      <c r="E77" s="23"/>
      <c r="F77" s="24"/>
      <c r="G77" s="25"/>
      <c r="H77" s="12"/>
      <c r="I77" s="12"/>
      <c r="J77" s="12"/>
    </row>
    <row r="78" spans="1:10" ht="114.75">
      <c r="A78" s="133" t="s">
        <v>59</v>
      </c>
      <c r="B78" s="140" t="s">
        <v>132</v>
      </c>
      <c r="C78" s="121" t="s">
        <v>19</v>
      </c>
      <c r="D78" s="174">
        <v>223.4652</v>
      </c>
      <c r="E78" s="175"/>
      <c r="F78" s="175"/>
      <c r="G78" s="3"/>
      <c r="H78" s="11"/>
      <c r="I78" s="22"/>
      <c r="J78" s="12"/>
    </row>
    <row r="79" spans="1:10" ht="15">
      <c r="A79" s="119"/>
      <c r="B79" s="120"/>
      <c r="C79" s="121"/>
      <c r="D79" s="174"/>
      <c r="E79" s="175"/>
      <c r="F79" s="175"/>
      <c r="G79" s="3"/>
      <c r="H79" s="11"/>
      <c r="I79" s="12"/>
      <c r="J79" s="12"/>
    </row>
    <row r="80" spans="1:10" ht="39">
      <c r="A80" s="133" t="s">
        <v>60</v>
      </c>
      <c r="B80" s="122" t="s">
        <v>51</v>
      </c>
      <c r="C80" s="121" t="s">
        <v>19</v>
      </c>
      <c r="D80" s="174">
        <v>102.214</v>
      </c>
      <c r="E80" s="175"/>
      <c r="F80" s="175"/>
      <c r="G80" s="3"/>
      <c r="H80" s="11"/>
      <c r="I80" s="27"/>
      <c r="J80" s="22"/>
    </row>
    <row r="81" spans="1:10" ht="15">
      <c r="A81" s="119"/>
      <c r="B81" s="120"/>
      <c r="C81" s="121"/>
      <c r="D81" s="174"/>
      <c r="E81" s="175"/>
      <c r="F81" s="175"/>
      <c r="G81" s="3"/>
      <c r="H81" s="11"/>
      <c r="I81" s="12"/>
      <c r="J81" s="12"/>
    </row>
    <row r="82" spans="1:10" s="18" customFormat="1" ht="16.5" thickBot="1">
      <c r="A82" s="130"/>
      <c r="B82" s="131" t="s">
        <v>20</v>
      </c>
      <c r="C82" s="132"/>
      <c r="D82" s="177"/>
      <c r="E82" s="178"/>
      <c r="F82" s="179"/>
      <c r="G82" s="3"/>
      <c r="H82" s="11"/>
      <c r="I82" s="17"/>
      <c r="J82" s="17"/>
    </row>
    <row r="83" spans="1:10" ht="15">
      <c r="A83" s="141"/>
      <c r="B83" s="142"/>
      <c r="C83" s="143"/>
      <c r="D83" s="28"/>
      <c r="E83" s="8"/>
      <c r="F83" s="8"/>
      <c r="G83" s="3"/>
      <c r="H83" s="11"/>
      <c r="I83" s="12"/>
      <c r="J83" s="12"/>
    </row>
    <row r="84" spans="1:10" ht="18.75" thickBot="1">
      <c r="A84" s="116" t="s">
        <v>9</v>
      </c>
      <c r="B84" s="144" t="s">
        <v>21</v>
      </c>
      <c r="C84" s="118"/>
      <c r="D84" s="172"/>
      <c r="E84" s="173"/>
      <c r="F84" s="173"/>
      <c r="G84" s="3"/>
      <c r="H84" s="11"/>
      <c r="I84" s="12"/>
      <c r="J84" s="12"/>
    </row>
    <row r="85" spans="1:10" ht="15.75" thickTop="1">
      <c r="A85" s="119"/>
      <c r="B85" s="120"/>
      <c r="C85" s="121"/>
      <c r="D85" s="174"/>
      <c r="E85" s="175"/>
      <c r="F85" s="175"/>
      <c r="G85" s="3"/>
      <c r="H85" s="11"/>
      <c r="I85" s="12"/>
      <c r="J85" s="12"/>
    </row>
    <row r="86" spans="1:10" ht="26.25">
      <c r="A86" s="133" t="s">
        <v>93</v>
      </c>
      <c r="B86" s="122" t="s">
        <v>89</v>
      </c>
      <c r="C86" s="121" t="s">
        <v>15</v>
      </c>
      <c r="D86" s="174">
        <v>217.08</v>
      </c>
      <c r="E86" s="175"/>
      <c r="F86" s="175"/>
      <c r="G86" s="3"/>
      <c r="H86" s="11"/>
      <c r="I86" s="11"/>
      <c r="J86" s="22"/>
    </row>
    <row r="87" spans="1:10" ht="15">
      <c r="A87" s="119"/>
      <c r="B87" s="120"/>
      <c r="C87" s="121"/>
      <c r="D87" s="174"/>
      <c r="E87" s="175"/>
      <c r="F87" s="175"/>
      <c r="G87" s="3"/>
      <c r="H87" s="11"/>
      <c r="I87" s="12"/>
      <c r="J87" s="12"/>
    </row>
    <row r="88" spans="1:10" ht="51.75">
      <c r="A88" s="145" t="s">
        <v>94</v>
      </c>
      <c r="B88" s="122" t="s">
        <v>90</v>
      </c>
      <c r="C88" s="121" t="s">
        <v>14</v>
      </c>
      <c r="D88" s="174">
        <v>349.3496</v>
      </c>
      <c r="E88" s="175"/>
      <c r="F88" s="175"/>
      <c r="G88" s="3"/>
      <c r="H88" s="11"/>
      <c r="I88" s="11"/>
      <c r="J88" s="22"/>
    </row>
    <row r="89" spans="1:10" ht="15">
      <c r="A89" s="119"/>
      <c r="B89" s="120"/>
      <c r="C89" s="121"/>
      <c r="D89" s="174"/>
      <c r="E89" s="175"/>
      <c r="F89" s="175"/>
      <c r="G89" s="3"/>
      <c r="H89" s="11"/>
      <c r="I89" s="12"/>
      <c r="J89" s="12"/>
    </row>
    <row r="90" spans="1:10" ht="64.5">
      <c r="A90" s="133" t="s">
        <v>95</v>
      </c>
      <c r="B90" s="122" t="s">
        <v>217</v>
      </c>
      <c r="C90" s="121" t="s">
        <v>19</v>
      </c>
      <c r="D90" s="174">
        <v>129.8496</v>
      </c>
      <c r="E90" s="175"/>
      <c r="F90" s="175"/>
      <c r="G90" s="25"/>
      <c r="H90" s="12"/>
      <c r="I90" s="12"/>
      <c r="J90" s="12"/>
    </row>
    <row r="91" spans="1:10" ht="15">
      <c r="A91" s="119"/>
      <c r="B91" s="120"/>
      <c r="C91" s="121"/>
      <c r="D91" s="174"/>
      <c r="E91" s="175"/>
      <c r="F91" s="175"/>
      <c r="G91" s="25"/>
      <c r="H91" s="12"/>
      <c r="I91" s="12"/>
      <c r="J91" s="12"/>
    </row>
    <row r="92" spans="1:10" ht="64.5">
      <c r="A92" s="145" t="s">
        <v>96</v>
      </c>
      <c r="B92" s="122" t="s">
        <v>134</v>
      </c>
      <c r="C92" s="121" t="s">
        <v>14</v>
      </c>
      <c r="D92" s="174">
        <f>D88</f>
        <v>349.3496</v>
      </c>
      <c r="E92" s="175"/>
      <c r="F92" s="175"/>
      <c r="G92" s="25"/>
      <c r="H92" s="12"/>
      <c r="I92" s="12"/>
      <c r="J92" s="12"/>
    </row>
    <row r="93" spans="1:10" ht="15">
      <c r="A93" s="119"/>
      <c r="B93" s="120"/>
      <c r="C93" s="121"/>
      <c r="D93" s="174"/>
      <c r="E93" s="175"/>
      <c r="F93" s="175"/>
      <c r="G93" s="25"/>
      <c r="H93" s="12"/>
      <c r="I93" s="12"/>
      <c r="J93" s="12"/>
    </row>
    <row r="94" spans="1:10" s="18" customFormat="1" ht="16.5" thickBot="1">
      <c r="A94" s="130"/>
      <c r="B94" s="131" t="s">
        <v>22</v>
      </c>
      <c r="C94" s="132"/>
      <c r="D94" s="177"/>
      <c r="E94" s="178"/>
      <c r="F94" s="179"/>
      <c r="G94" s="3"/>
      <c r="H94" s="11"/>
      <c r="I94" s="17"/>
      <c r="J94" s="17"/>
    </row>
    <row r="96" spans="1:10" ht="18.75" thickBot="1">
      <c r="A96" s="116" t="s">
        <v>63</v>
      </c>
      <c r="B96" s="144" t="s">
        <v>64</v>
      </c>
      <c r="C96" s="118"/>
      <c r="D96" s="172"/>
      <c r="E96" s="173"/>
      <c r="F96" s="173"/>
      <c r="G96" s="3"/>
      <c r="H96" s="11"/>
      <c r="I96" s="12"/>
      <c r="J96" s="12"/>
    </row>
    <row r="97" spans="1:10" ht="15.75" thickTop="1">
      <c r="A97" s="119"/>
      <c r="B97" s="120"/>
      <c r="C97" s="121"/>
      <c r="D97" s="174"/>
      <c r="E97" s="175"/>
      <c r="F97" s="175"/>
      <c r="G97" s="3"/>
      <c r="H97" s="11"/>
      <c r="I97" s="12"/>
      <c r="J97" s="12"/>
    </row>
    <row r="98" spans="1:10" ht="102.75">
      <c r="A98" s="133" t="s">
        <v>71</v>
      </c>
      <c r="B98" s="122" t="s">
        <v>112</v>
      </c>
      <c r="C98" s="121" t="s">
        <v>15</v>
      </c>
      <c r="D98" s="174">
        <f>D31</f>
        <v>140.5</v>
      </c>
      <c r="E98" s="175"/>
      <c r="F98" s="175"/>
      <c r="G98" s="3"/>
      <c r="H98" s="11"/>
      <c r="I98" s="11"/>
      <c r="J98" s="22"/>
    </row>
    <row r="99" spans="1:10" ht="15">
      <c r="A99" s="119"/>
      <c r="B99" s="120"/>
      <c r="C99" s="121"/>
      <c r="D99" s="174"/>
      <c r="E99" s="175"/>
      <c r="F99" s="175"/>
      <c r="G99" s="3"/>
      <c r="H99" s="11"/>
      <c r="I99" s="12"/>
      <c r="J99" s="12"/>
    </row>
    <row r="100" spans="1:11" ht="15">
      <c r="A100" s="145" t="s">
        <v>72</v>
      </c>
      <c r="B100" s="140" t="s">
        <v>67</v>
      </c>
      <c r="C100" s="121"/>
      <c r="D100" s="174"/>
      <c r="E100" s="175"/>
      <c r="F100" s="175"/>
      <c r="G100" s="25"/>
      <c r="H100" s="12"/>
      <c r="I100" s="12"/>
      <c r="J100" s="22"/>
      <c r="K100" s="29"/>
    </row>
    <row r="101" spans="1:11" ht="25.5">
      <c r="A101" s="119"/>
      <c r="B101" s="140" t="s">
        <v>104</v>
      </c>
      <c r="C101" s="121"/>
      <c r="D101" s="174"/>
      <c r="E101" s="175"/>
      <c r="F101" s="175"/>
      <c r="G101" s="25"/>
      <c r="H101" s="12"/>
      <c r="I101" s="12"/>
      <c r="J101" s="22"/>
      <c r="K101" s="29"/>
    </row>
    <row r="102" spans="1:11" ht="38.25">
      <c r="A102" s="119"/>
      <c r="B102" s="140" t="s">
        <v>68</v>
      </c>
      <c r="C102" s="121"/>
      <c r="D102" s="174"/>
      <c r="E102" s="175"/>
      <c r="F102" s="175"/>
      <c r="G102" s="25"/>
      <c r="H102" s="12"/>
      <c r="I102" s="12"/>
      <c r="J102" s="22"/>
      <c r="K102" s="29"/>
    </row>
    <row r="103" spans="1:11" ht="25.5">
      <c r="A103" s="119"/>
      <c r="B103" s="140" t="s">
        <v>69</v>
      </c>
      <c r="C103" s="121"/>
      <c r="D103" s="174"/>
      <c r="E103" s="175"/>
      <c r="F103" s="175"/>
      <c r="G103" s="25"/>
      <c r="H103" s="12"/>
      <c r="I103" s="12"/>
      <c r="J103" s="22"/>
      <c r="K103" s="29"/>
    </row>
    <row r="104" spans="1:11" ht="15">
      <c r="A104" s="119"/>
      <c r="B104" s="147" t="s">
        <v>215</v>
      </c>
      <c r="C104" s="138" t="s">
        <v>70</v>
      </c>
      <c r="D104" s="40">
        <v>8</v>
      </c>
      <c r="E104" s="39"/>
      <c r="F104" s="40"/>
      <c r="G104" s="79"/>
      <c r="H104" s="12"/>
      <c r="I104" s="12"/>
      <c r="J104" s="22"/>
      <c r="K104" s="29"/>
    </row>
    <row r="105" spans="1:11" ht="15">
      <c r="A105" s="119"/>
      <c r="B105" s="148" t="s">
        <v>91</v>
      </c>
      <c r="C105" s="138" t="s">
        <v>70</v>
      </c>
      <c r="D105" s="40">
        <v>1</v>
      </c>
      <c r="E105" s="39"/>
      <c r="F105" s="40"/>
      <c r="G105" s="79"/>
      <c r="H105" s="12"/>
      <c r="I105" s="12"/>
      <c r="J105" s="22"/>
      <c r="K105" s="29"/>
    </row>
    <row r="106" spans="1:10" ht="15">
      <c r="A106" s="119"/>
      <c r="B106" s="120"/>
      <c r="C106" s="121"/>
      <c r="D106" s="174"/>
      <c r="E106" s="175"/>
      <c r="F106" s="175"/>
      <c r="G106" s="25"/>
      <c r="H106" s="12"/>
      <c r="I106" s="12"/>
      <c r="J106" s="12"/>
    </row>
    <row r="107" spans="1:10" ht="63.75">
      <c r="A107" s="133" t="s">
        <v>73</v>
      </c>
      <c r="B107" s="140" t="s">
        <v>135</v>
      </c>
      <c r="C107" s="121"/>
      <c r="D107" s="174"/>
      <c r="E107" s="175"/>
      <c r="F107" s="175"/>
      <c r="G107" s="25"/>
      <c r="H107" s="12"/>
      <c r="I107" s="12"/>
      <c r="J107" s="12"/>
    </row>
    <row r="108" spans="1:10" ht="15">
      <c r="A108" s="119"/>
      <c r="B108" s="149" t="s">
        <v>136</v>
      </c>
      <c r="C108" s="150" t="s">
        <v>70</v>
      </c>
      <c r="D108" s="52">
        <v>9</v>
      </c>
      <c r="E108" s="39"/>
      <c r="F108" s="40"/>
      <c r="G108" s="25"/>
      <c r="H108" s="12"/>
      <c r="I108" s="12"/>
      <c r="J108" s="12"/>
    </row>
    <row r="109" spans="1:10" ht="15">
      <c r="A109" s="119"/>
      <c r="B109" s="120"/>
      <c r="C109" s="121"/>
      <c r="D109" s="174"/>
      <c r="E109" s="175"/>
      <c r="F109" s="175"/>
      <c r="G109" s="25"/>
      <c r="H109" s="12"/>
      <c r="I109" s="12"/>
      <c r="J109" s="12"/>
    </row>
    <row r="110" spans="1:10" ht="51.75">
      <c r="A110" s="145" t="s">
        <v>74</v>
      </c>
      <c r="B110" s="122" t="s">
        <v>119</v>
      </c>
      <c r="C110" s="121" t="s">
        <v>19</v>
      </c>
      <c r="D110" s="174">
        <v>1</v>
      </c>
      <c r="E110" s="175"/>
      <c r="F110" s="175"/>
      <c r="G110" s="25"/>
      <c r="H110" s="12"/>
      <c r="I110" s="12"/>
      <c r="J110" s="12"/>
    </row>
    <row r="111" spans="1:10" ht="15">
      <c r="A111" s="119"/>
      <c r="B111" s="120"/>
      <c r="C111" s="121"/>
      <c r="D111" s="174"/>
      <c r="E111" s="175"/>
      <c r="F111" s="175"/>
      <c r="G111" s="25"/>
      <c r="H111" s="12"/>
      <c r="I111" s="12"/>
      <c r="J111" s="12"/>
    </row>
    <row r="112" spans="1:10" ht="39">
      <c r="A112" s="145" t="s">
        <v>75</v>
      </c>
      <c r="B112" s="134" t="s">
        <v>193</v>
      </c>
      <c r="C112" s="121" t="s">
        <v>31</v>
      </c>
      <c r="D112" s="174">
        <v>4</v>
      </c>
      <c r="E112" s="175"/>
      <c r="F112" s="175"/>
      <c r="G112" s="25"/>
      <c r="H112" s="12"/>
      <c r="I112" s="12"/>
      <c r="J112" s="12"/>
    </row>
    <row r="113" spans="1:10" ht="15">
      <c r="A113" s="119"/>
      <c r="B113" s="120"/>
      <c r="C113" s="121"/>
      <c r="D113" s="174"/>
      <c r="E113" s="175"/>
      <c r="F113" s="175"/>
      <c r="G113" s="25"/>
      <c r="H113" s="12"/>
      <c r="I113" s="12"/>
      <c r="J113" s="12"/>
    </row>
    <row r="114" spans="1:10" ht="77.25">
      <c r="A114" s="145" t="s">
        <v>194</v>
      </c>
      <c r="B114" s="134" t="s">
        <v>195</v>
      </c>
      <c r="C114" s="121" t="s">
        <v>31</v>
      </c>
      <c r="D114" s="174">
        <f>D112</f>
        <v>4</v>
      </c>
      <c r="E114" s="175"/>
      <c r="F114" s="175"/>
      <c r="G114" s="25"/>
      <c r="H114" s="12"/>
      <c r="I114" s="12"/>
      <c r="J114" s="12"/>
    </row>
    <row r="115" spans="1:10" ht="15">
      <c r="A115" s="119"/>
      <c r="B115" s="120"/>
      <c r="C115" s="121"/>
      <c r="D115" s="174"/>
      <c r="E115" s="175"/>
      <c r="F115" s="175"/>
      <c r="G115" s="25"/>
      <c r="H115" s="12"/>
      <c r="I115" s="12"/>
      <c r="J115" s="12"/>
    </row>
    <row r="116" spans="1:10" s="18" customFormat="1" ht="16.5" thickBot="1">
      <c r="A116" s="130"/>
      <c r="B116" s="131" t="s">
        <v>83</v>
      </c>
      <c r="C116" s="132"/>
      <c r="D116" s="177"/>
      <c r="E116" s="178"/>
      <c r="F116" s="179"/>
      <c r="G116" s="3"/>
      <c r="H116" s="11"/>
      <c r="I116" s="17"/>
      <c r="J116" s="17"/>
    </row>
    <row r="118" spans="1:6" ht="18.75" thickBot="1">
      <c r="A118" s="155" t="s">
        <v>77</v>
      </c>
      <c r="B118" s="144" t="s">
        <v>137</v>
      </c>
      <c r="C118" s="118"/>
      <c r="D118" s="172"/>
      <c r="E118" s="173"/>
      <c r="F118" s="173"/>
    </row>
    <row r="119" spans="1:6" ht="15.75" thickTop="1">
      <c r="A119" s="119"/>
      <c r="B119" s="120"/>
      <c r="C119" s="121"/>
      <c r="D119" s="174"/>
      <c r="E119" s="175"/>
      <c r="F119" s="175"/>
    </row>
    <row r="120" spans="1:6" ht="51">
      <c r="A120" s="145" t="s">
        <v>97</v>
      </c>
      <c r="B120" s="120" t="s">
        <v>138</v>
      </c>
      <c r="C120" s="121" t="s">
        <v>31</v>
      </c>
      <c r="D120" s="174">
        <v>1</v>
      </c>
      <c r="E120" s="175"/>
      <c r="F120" s="175"/>
    </row>
    <row r="121" spans="1:6" ht="15">
      <c r="A121" s="119"/>
      <c r="B121" s="120"/>
      <c r="C121" s="121"/>
      <c r="D121" s="174"/>
      <c r="E121" s="175"/>
      <c r="F121" s="175"/>
    </row>
    <row r="122" spans="1:6" ht="38.25">
      <c r="A122" s="145" t="s">
        <v>98</v>
      </c>
      <c r="B122" s="120" t="s">
        <v>139</v>
      </c>
      <c r="C122" s="121" t="s">
        <v>31</v>
      </c>
      <c r="D122" s="174">
        <v>1</v>
      </c>
      <c r="E122" s="175"/>
      <c r="F122" s="175"/>
    </row>
    <row r="123" spans="1:6" ht="15">
      <c r="A123" s="119"/>
      <c r="B123" s="120"/>
      <c r="C123" s="121"/>
      <c r="D123" s="174"/>
      <c r="E123" s="175"/>
      <c r="F123" s="175"/>
    </row>
    <row r="124" spans="1:6" ht="26.25">
      <c r="A124" s="145" t="s">
        <v>99</v>
      </c>
      <c r="B124" s="156" t="s">
        <v>35</v>
      </c>
      <c r="C124" s="121" t="s">
        <v>31</v>
      </c>
      <c r="D124" s="174">
        <v>1</v>
      </c>
      <c r="E124" s="175"/>
      <c r="F124" s="175"/>
    </row>
    <row r="125" spans="1:6" ht="15">
      <c r="A125" s="119"/>
      <c r="B125" s="120"/>
      <c r="C125" s="121"/>
      <c r="D125" s="174"/>
      <c r="E125" s="175"/>
      <c r="F125" s="175"/>
    </row>
    <row r="126" spans="1:6" ht="51.75">
      <c r="A126" s="145" t="s">
        <v>100</v>
      </c>
      <c r="B126" s="156" t="s">
        <v>33</v>
      </c>
      <c r="C126" s="121" t="s">
        <v>31</v>
      </c>
      <c r="D126" s="174">
        <v>1</v>
      </c>
      <c r="E126" s="175"/>
      <c r="F126" s="175"/>
    </row>
    <row r="127" spans="1:6" ht="15">
      <c r="A127" s="119"/>
      <c r="B127" s="122"/>
      <c r="C127" s="121"/>
      <c r="D127" s="174"/>
      <c r="E127" s="175"/>
      <c r="F127" s="175"/>
    </row>
    <row r="128" spans="1:6" ht="15">
      <c r="A128" s="145" t="s">
        <v>101</v>
      </c>
      <c r="B128" s="156" t="s">
        <v>140</v>
      </c>
      <c r="C128" s="121" t="s">
        <v>31</v>
      </c>
      <c r="D128" s="174">
        <f>D35</f>
        <v>5</v>
      </c>
      <c r="E128" s="175"/>
      <c r="F128" s="175"/>
    </row>
    <row r="129" spans="1:6" ht="15">
      <c r="A129" s="119"/>
      <c r="B129" s="122"/>
      <c r="C129" s="121"/>
      <c r="D129" s="174"/>
      <c r="E129" s="175"/>
      <c r="F129" s="175"/>
    </row>
    <row r="130" spans="1:6" ht="38.25">
      <c r="A130" s="145" t="s">
        <v>102</v>
      </c>
      <c r="B130" s="120" t="s">
        <v>141</v>
      </c>
      <c r="C130" s="121" t="s">
        <v>31</v>
      </c>
      <c r="D130" s="174">
        <v>1</v>
      </c>
      <c r="E130" s="175"/>
      <c r="F130" s="175"/>
    </row>
    <row r="131" spans="1:6" ht="15">
      <c r="A131" s="119"/>
      <c r="B131" s="122"/>
      <c r="C131" s="121"/>
      <c r="D131" s="174"/>
      <c r="E131" s="175"/>
      <c r="F131" s="175"/>
    </row>
    <row r="132" spans="1:6" ht="51.75">
      <c r="A132" s="145" t="s">
        <v>103</v>
      </c>
      <c r="B132" s="156" t="s">
        <v>142</v>
      </c>
      <c r="C132" s="121" t="s">
        <v>31</v>
      </c>
      <c r="D132" s="174">
        <v>1</v>
      </c>
      <c r="E132" s="175"/>
      <c r="F132" s="175"/>
    </row>
    <row r="133" spans="1:6" ht="15">
      <c r="A133" s="119"/>
      <c r="B133" s="122"/>
      <c r="C133" s="121"/>
      <c r="D133" s="174"/>
      <c r="E133" s="175"/>
      <c r="F133" s="175"/>
    </row>
    <row r="134" spans="1:6" ht="38.25">
      <c r="A134" s="145" t="s">
        <v>146</v>
      </c>
      <c r="B134" s="120" t="s">
        <v>143</v>
      </c>
      <c r="C134" s="121" t="s">
        <v>31</v>
      </c>
      <c r="D134" s="174">
        <v>1</v>
      </c>
      <c r="E134" s="175"/>
      <c r="F134" s="175"/>
    </row>
    <row r="135" spans="1:6" ht="15">
      <c r="A135" s="119"/>
      <c r="B135" s="120"/>
      <c r="C135" s="121"/>
      <c r="D135" s="174"/>
      <c r="E135" s="175"/>
      <c r="F135" s="175"/>
    </row>
    <row r="136" spans="1:6" ht="26.25">
      <c r="A136" s="145" t="s">
        <v>147</v>
      </c>
      <c r="B136" s="156" t="s">
        <v>144</v>
      </c>
      <c r="C136" s="121" t="s">
        <v>31</v>
      </c>
      <c r="D136" s="174">
        <v>1</v>
      </c>
      <c r="E136" s="175"/>
      <c r="F136" s="175"/>
    </row>
    <row r="137" spans="1:6" ht="15">
      <c r="A137" s="119"/>
      <c r="B137" s="122"/>
      <c r="C137" s="121"/>
      <c r="D137" s="174"/>
      <c r="E137" s="175"/>
      <c r="F137" s="175"/>
    </row>
    <row r="138" spans="1:6" ht="16.5" thickBot="1">
      <c r="A138" s="157"/>
      <c r="B138" s="131" t="s">
        <v>145</v>
      </c>
      <c r="C138" s="132"/>
      <c r="D138" s="177"/>
      <c r="E138" s="178"/>
      <c r="F138" s="179"/>
    </row>
    <row r="140" spans="1:10" ht="18.75" thickBot="1">
      <c r="A140" s="116" t="s">
        <v>154</v>
      </c>
      <c r="B140" s="144" t="s">
        <v>76</v>
      </c>
      <c r="C140" s="118"/>
      <c r="D140" s="172"/>
      <c r="E140" s="173"/>
      <c r="F140" s="173"/>
      <c r="G140" s="3"/>
      <c r="H140" s="11"/>
      <c r="I140" s="12"/>
      <c r="J140" s="12"/>
    </row>
    <row r="141" spans="1:10" ht="15.75" thickTop="1">
      <c r="A141" s="119"/>
      <c r="B141" s="120"/>
      <c r="C141" s="121"/>
      <c r="D141" s="174"/>
      <c r="E141" s="175"/>
      <c r="F141" s="175"/>
      <c r="G141" s="3"/>
      <c r="H141" s="11"/>
      <c r="I141" s="12"/>
      <c r="J141" s="12"/>
    </row>
    <row r="142" spans="1:10" ht="25.5">
      <c r="A142" s="145" t="s">
        <v>155</v>
      </c>
      <c r="B142" s="120" t="s">
        <v>17</v>
      </c>
      <c r="C142" s="121" t="s">
        <v>31</v>
      </c>
      <c r="D142" s="176" t="s">
        <v>186</v>
      </c>
      <c r="E142" s="175"/>
      <c r="F142" s="175"/>
      <c r="G142" s="3"/>
      <c r="H142" s="11"/>
      <c r="I142" s="12"/>
      <c r="J142" s="12"/>
    </row>
    <row r="143" spans="1:10" ht="15">
      <c r="A143" s="119"/>
      <c r="B143" s="120"/>
      <c r="C143" s="121"/>
      <c r="D143" s="174"/>
      <c r="E143" s="175"/>
      <c r="F143" s="175"/>
      <c r="G143" s="3"/>
      <c r="H143" s="11"/>
      <c r="I143" s="12"/>
      <c r="J143" s="12"/>
    </row>
    <row r="144" spans="1:10" ht="15">
      <c r="A144" s="145" t="s">
        <v>156</v>
      </c>
      <c r="B144" s="158" t="s">
        <v>148</v>
      </c>
      <c r="C144" s="121" t="s">
        <v>31</v>
      </c>
      <c r="D144" s="176" t="s">
        <v>187</v>
      </c>
      <c r="E144" s="175"/>
      <c r="F144" s="175"/>
      <c r="G144" s="3"/>
      <c r="H144" s="11"/>
      <c r="I144" s="12"/>
      <c r="J144" s="12"/>
    </row>
    <row r="145" spans="1:10" ht="15">
      <c r="A145" s="119"/>
      <c r="B145" s="120"/>
      <c r="C145" s="121"/>
      <c r="D145" s="174"/>
      <c r="E145" s="175"/>
      <c r="F145" s="175"/>
      <c r="G145" s="3"/>
      <c r="H145" s="11"/>
      <c r="I145" s="12"/>
      <c r="J145" s="12"/>
    </row>
    <row r="146" spans="1:10" ht="39">
      <c r="A146" s="145" t="s">
        <v>157</v>
      </c>
      <c r="B146" s="122" t="s">
        <v>78</v>
      </c>
      <c r="C146" s="121" t="s">
        <v>31</v>
      </c>
      <c r="D146" s="174">
        <v>1</v>
      </c>
      <c r="E146" s="175"/>
      <c r="F146" s="175"/>
      <c r="G146" s="3"/>
      <c r="H146" s="11"/>
      <c r="I146" s="12"/>
      <c r="J146" s="12"/>
    </row>
    <row r="147" spans="1:10" ht="15">
      <c r="A147" s="119"/>
      <c r="B147" s="120"/>
      <c r="C147" s="121"/>
      <c r="D147" s="174"/>
      <c r="E147" s="175"/>
      <c r="F147" s="175"/>
      <c r="G147" s="3"/>
      <c r="H147" s="11"/>
      <c r="I147" s="12"/>
      <c r="J147" s="12"/>
    </row>
    <row r="148" spans="1:10" ht="15">
      <c r="A148" s="145" t="s">
        <v>158</v>
      </c>
      <c r="B148" s="122" t="s">
        <v>149</v>
      </c>
      <c r="C148" s="121" t="s">
        <v>31</v>
      </c>
      <c r="D148" s="174">
        <v>1</v>
      </c>
      <c r="E148" s="175"/>
      <c r="F148" s="175"/>
      <c r="G148" s="3"/>
      <c r="H148" s="11"/>
      <c r="I148" s="12"/>
      <c r="J148" s="12"/>
    </row>
    <row r="149" spans="1:10" ht="15">
      <c r="A149" s="119"/>
      <c r="B149" s="120"/>
      <c r="C149" s="121"/>
      <c r="D149" s="174"/>
      <c r="E149" s="175"/>
      <c r="F149" s="175"/>
      <c r="G149" s="3"/>
      <c r="H149" s="11"/>
      <c r="I149" s="12"/>
      <c r="J149" s="12"/>
    </row>
    <row r="150" spans="1:10" ht="26.25">
      <c r="A150" s="145" t="s">
        <v>159</v>
      </c>
      <c r="B150" s="122" t="s">
        <v>79</v>
      </c>
      <c r="C150" s="121" t="s">
        <v>15</v>
      </c>
      <c r="D150" s="174">
        <f>D31</f>
        <v>140.5</v>
      </c>
      <c r="E150" s="175"/>
      <c r="F150" s="175"/>
      <c r="G150" s="3"/>
      <c r="H150" s="11"/>
      <c r="I150" s="12"/>
      <c r="J150" s="12"/>
    </row>
    <row r="151" spans="1:10" ht="15">
      <c r="A151" s="119"/>
      <c r="B151" s="120"/>
      <c r="C151" s="121"/>
      <c r="D151" s="174"/>
      <c r="E151" s="175"/>
      <c r="F151" s="175"/>
      <c r="G151" s="3"/>
      <c r="H151" s="11"/>
      <c r="I151" s="12"/>
      <c r="J151" s="12"/>
    </row>
    <row r="152" spans="1:10" ht="26.25">
      <c r="A152" s="145" t="s">
        <v>160</v>
      </c>
      <c r="B152" s="122" t="s">
        <v>80</v>
      </c>
      <c r="C152" s="121" t="s">
        <v>15</v>
      </c>
      <c r="D152" s="174">
        <f>D150</f>
        <v>140.5</v>
      </c>
      <c r="E152" s="175"/>
      <c r="F152" s="175"/>
      <c r="G152" s="3"/>
      <c r="H152" s="11"/>
      <c r="I152" s="12"/>
      <c r="J152" s="12"/>
    </row>
    <row r="153" spans="1:10" ht="15">
      <c r="A153" s="119"/>
      <c r="B153" s="120"/>
      <c r="C153" s="121"/>
      <c r="D153" s="174"/>
      <c r="E153" s="175"/>
      <c r="F153" s="175"/>
      <c r="G153" s="3"/>
      <c r="H153" s="11"/>
      <c r="I153" s="12"/>
      <c r="J153" s="12"/>
    </row>
    <row r="154" spans="1:10" ht="15">
      <c r="A154" s="145" t="s">
        <v>161</v>
      </c>
      <c r="B154" s="122" t="s">
        <v>81</v>
      </c>
      <c r="C154" s="121" t="s">
        <v>14</v>
      </c>
      <c r="D154" s="174">
        <f>D150*3</f>
        <v>421.5</v>
      </c>
      <c r="E154" s="175"/>
      <c r="F154" s="175"/>
      <c r="G154" s="3"/>
      <c r="H154" s="11"/>
      <c r="I154" s="12"/>
      <c r="J154" s="12"/>
    </row>
    <row r="155" spans="1:10" ht="15">
      <c r="A155" s="119"/>
      <c r="B155" s="122"/>
      <c r="C155" s="121"/>
      <c r="D155" s="174"/>
      <c r="E155" s="175"/>
      <c r="F155" s="175"/>
      <c r="G155" s="3"/>
      <c r="H155" s="11"/>
      <c r="I155" s="12"/>
      <c r="J155" s="12"/>
    </row>
    <row r="156" spans="1:10" ht="51">
      <c r="A156" s="145" t="s">
        <v>162</v>
      </c>
      <c r="B156" s="129" t="s">
        <v>150</v>
      </c>
      <c r="C156" s="121" t="s">
        <v>31</v>
      </c>
      <c r="D156" s="174">
        <v>1</v>
      </c>
      <c r="E156" s="175"/>
      <c r="F156" s="175"/>
      <c r="G156" s="3"/>
      <c r="H156" s="11"/>
      <c r="I156" s="12"/>
      <c r="J156" s="12"/>
    </row>
    <row r="157" spans="1:10" ht="15">
      <c r="A157" s="119"/>
      <c r="B157" s="122"/>
      <c r="C157" s="121"/>
      <c r="D157" s="174"/>
      <c r="E157" s="181"/>
      <c r="F157" s="175"/>
      <c r="G157" s="3"/>
      <c r="H157" s="11"/>
      <c r="I157" s="12"/>
      <c r="J157" s="12"/>
    </row>
    <row r="158" spans="1:10" ht="114.75">
      <c r="A158" s="145" t="s">
        <v>163</v>
      </c>
      <c r="B158" s="129" t="s">
        <v>151</v>
      </c>
      <c r="C158" s="121" t="s">
        <v>31</v>
      </c>
      <c r="D158" s="174">
        <v>1</v>
      </c>
      <c r="E158" s="175"/>
      <c r="F158" s="175"/>
      <c r="G158" s="3"/>
      <c r="H158" s="11"/>
      <c r="I158" s="11"/>
      <c r="J158" s="22"/>
    </row>
    <row r="159" spans="1:10" ht="15">
      <c r="A159" s="119"/>
      <c r="B159" s="122"/>
      <c r="C159" s="121"/>
      <c r="D159" s="174"/>
      <c r="E159" s="175"/>
      <c r="F159" s="175"/>
      <c r="G159" s="3"/>
      <c r="H159" s="11"/>
      <c r="I159" s="11"/>
      <c r="J159" s="22"/>
    </row>
    <row r="160" spans="1:10" ht="51">
      <c r="A160" s="145" t="s">
        <v>164</v>
      </c>
      <c r="B160" s="129" t="s">
        <v>152</v>
      </c>
      <c r="C160" s="121" t="s">
        <v>31</v>
      </c>
      <c r="D160" s="174">
        <v>1</v>
      </c>
      <c r="E160" s="175"/>
      <c r="F160" s="175"/>
      <c r="G160" s="3"/>
      <c r="H160" s="11"/>
      <c r="I160" s="11"/>
      <c r="J160" s="22"/>
    </row>
    <row r="161" spans="1:10" ht="15">
      <c r="A161" s="119"/>
      <c r="B161" s="122"/>
      <c r="C161" s="121"/>
      <c r="D161" s="174"/>
      <c r="E161" s="175"/>
      <c r="F161" s="175"/>
      <c r="G161" s="3"/>
      <c r="H161" s="11"/>
      <c r="I161" s="11"/>
      <c r="J161" s="22"/>
    </row>
    <row r="162" spans="1:10" ht="63.75">
      <c r="A162" s="145" t="s">
        <v>165</v>
      </c>
      <c r="B162" s="129" t="s">
        <v>153</v>
      </c>
      <c r="C162" s="121" t="s">
        <v>31</v>
      </c>
      <c r="D162" s="174">
        <v>1</v>
      </c>
      <c r="E162" s="175"/>
      <c r="F162" s="175"/>
      <c r="G162" s="3"/>
      <c r="H162" s="11"/>
      <c r="I162" s="11"/>
      <c r="J162" s="22"/>
    </row>
    <row r="163" spans="1:10" ht="15">
      <c r="A163" s="119"/>
      <c r="B163" s="120"/>
      <c r="C163" s="121"/>
      <c r="D163" s="174"/>
      <c r="E163" s="175"/>
      <c r="F163" s="175"/>
      <c r="G163" s="3"/>
      <c r="H163" s="11"/>
      <c r="I163" s="12"/>
      <c r="J163" s="12"/>
    </row>
    <row r="164" spans="1:10" s="18" customFormat="1" ht="16.5" thickBot="1">
      <c r="A164" s="130"/>
      <c r="B164" s="131" t="s">
        <v>82</v>
      </c>
      <c r="C164" s="132"/>
      <c r="D164" s="177"/>
      <c r="E164" s="178"/>
      <c r="F164" s="179"/>
      <c r="G164" s="3"/>
      <c r="H164" s="11"/>
      <c r="I164" s="17"/>
      <c r="J164" s="17"/>
    </row>
  </sheetData>
  <sheetProtection password="E5B8" sheet="1" objects="1" scenarios="1" selectLockedCells="1"/>
  <protectedRanges>
    <protectedRange sqref="A86 A90 A98 A66:A68" name="Obseg1_2_3"/>
    <protectedRange sqref="B31" name="Obseg1_2_1"/>
    <protectedRange sqref="B33" name="Obseg1_2_2"/>
    <protectedRange sqref="B37" name="Obseg1_28"/>
    <protectedRange sqref="B35" name="Obseg1_30"/>
    <protectedRange sqref="B39" name="Obseg1_31"/>
    <protectedRange sqref="B47 B49" name="Obseg1_31_2"/>
    <protectedRange sqref="B41" name="Obseg1_30_1"/>
    <protectedRange sqref="B43 B45" name="Obseg1_27_1_1"/>
    <protectedRange sqref="B51" name="Obseg1_30_3"/>
    <protectedRange sqref="B90" name="Obseg1_6"/>
    <protectedRange sqref="B150" name="Obseg1"/>
    <protectedRange sqref="B152" name="Obseg1_1"/>
    <protectedRange sqref="B154" name="Obseg1_4"/>
    <protectedRange sqref="B156" name="Obseg1_7"/>
    <protectedRange sqref="B160" name="Obseg1_8"/>
    <protectedRange sqref="B162" name="Obseg1_3_1"/>
    <protectedRange sqref="B62:B64" name="Obseg1_3_2"/>
    <protectedRange sqref="B67:B68" name="Obseg1_5_1"/>
    <protectedRange sqref="A59" name="Obseg1_2_3_1_1"/>
  </protectedRanges>
  <mergeCells count="2">
    <mergeCell ref="E23:F23"/>
    <mergeCell ref="E27:F27"/>
  </mergeCells>
  <printOptions gridLines="1"/>
  <pageMargins left="1.1811023622047245" right="0.5511811023622047" top="0.984251968503937" bottom="1.1811023622047245" header="0.5118110236220472" footer="0.5118110236220472"/>
  <pageSetup fitToHeight="0" fitToWidth="1" horizontalDpi="600" verticalDpi="600" orientation="portrait" paperSize="9" scale="90" r:id="rId1"/>
  <headerFooter>
    <oddHeader>&amp;L&amp;"Arial,Poševno"&amp;8SEGIS projektiranje in inženiring d.o.o.TEL: +386 (0)8 200 11 60  -  FAX: +386 (0)8 200 11 61  -  info@segis.si  -  www.segis.si&amp;R&amp;8&amp;P od &amp;N</oddHeader>
    <oddFooter>&amp;L&amp;8Datoteka: 08013PZI_POPIS                                                  &amp;R&amp;8Št. načrta: 08013PZI03</oddFooter>
  </headerFooter>
  <rowBreaks count="1" manualBreakCount="1">
    <brk id="2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2"/>
  <sheetViews>
    <sheetView view="pageBreakPreview" zoomScaleSheetLayoutView="100" zoomScalePageLayoutView="115" workbookViewId="0" topLeftCell="A13">
      <selection activeCell="D31" sqref="D31"/>
    </sheetView>
  </sheetViews>
  <sheetFormatPr defaultColWidth="9.00390625" defaultRowHeight="12.75"/>
  <cols>
    <col min="1" max="1" width="5.125" style="159" customWidth="1"/>
    <col min="2" max="2" width="37.625" style="159" customWidth="1"/>
    <col min="3" max="3" width="5.00390625" style="160" customWidth="1"/>
    <col min="4" max="4" width="8.125" style="182" customWidth="1"/>
    <col min="5" max="5" width="9.625" style="183" customWidth="1"/>
    <col min="6" max="6" width="14.25390625" style="183" customWidth="1"/>
    <col min="7" max="7" width="11.125" style="180" customWidth="1"/>
    <col min="8" max="8" width="9.00390625" style="180" customWidth="1"/>
    <col min="9" max="16384" width="9.00390625" style="6" customWidth="1"/>
  </cols>
  <sheetData>
    <row r="1" spans="1:10" ht="15.75" thickBot="1">
      <c r="A1" s="85" t="s">
        <v>0</v>
      </c>
      <c r="B1" s="86" t="s">
        <v>1</v>
      </c>
      <c r="C1" s="87" t="s">
        <v>2</v>
      </c>
      <c r="D1" s="1" t="s">
        <v>3</v>
      </c>
      <c r="E1" s="2"/>
      <c r="F1" s="2"/>
      <c r="G1" s="3"/>
      <c r="H1" s="4"/>
      <c r="I1" s="5"/>
      <c r="J1" s="5"/>
    </row>
    <row r="2" spans="1:10" ht="15">
      <c r="A2" s="88"/>
      <c r="B2" s="89"/>
      <c r="C2" s="90"/>
      <c r="D2" s="7"/>
      <c r="E2" s="8"/>
      <c r="F2" s="8"/>
      <c r="G2" s="3"/>
      <c r="H2" s="9"/>
      <c r="I2" s="10"/>
      <c r="J2" s="10"/>
    </row>
    <row r="3" spans="1:10" ht="20.25">
      <c r="A3" s="91"/>
      <c r="B3" s="92" t="s">
        <v>219</v>
      </c>
      <c r="C3" s="92"/>
      <c r="D3" s="84"/>
      <c r="E3" s="84"/>
      <c r="F3" s="84"/>
      <c r="G3" s="3"/>
      <c r="H3" s="9"/>
      <c r="I3" s="10"/>
      <c r="J3" s="10"/>
    </row>
    <row r="4" spans="1:10" ht="20.25">
      <c r="A4" s="91"/>
      <c r="B4" s="93"/>
      <c r="C4" s="94"/>
      <c r="D4" s="161"/>
      <c r="E4" s="162"/>
      <c r="F4" s="162"/>
      <c r="G4" s="3"/>
      <c r="H4" s="9"/>
      <c r="I4" s="10"/>
      <c r="J4" s="10"/>
    </row>
    <row r="5" spans="1:10" ht="20.25">
      <c r="A5" s="91"/>
      <c r="B5" s="93"/>
      <c r="C5" s="94"/>
      <c r="D5" s="161"/>
      <c r="E5" s="162"/>
      <c r="F5" s="162"/>
      <c r="G5" s="3"/>
      <c r="H5" s="9"/>
      <c r="I5" s="10"/>
      <c r="J5" s="10"/>
    </row>
    <row r="6" spans="1:10" ht="15">
      <c r="A6" s="95"/>
      <c r="B6" s="96"/>
      <c r="C6" s="97"/>
      <c r="D6" s="163"/>
      <c r="E6" s="164"/>
      <c r="F6" s="164"/>
      <c r="G6" s="3"/>
      <c r="H6" s="9"/>
      <c r="I6" s="10"/>
      <c r="J6" s="10"/>
    </row>
    <row r="7" spans="1:10" ht="18.75" thickBot="1">
      <c r="A7" s="98"/>
      <c r="B7" s="99" t="s">
        <v>4</v>
      </c>
      <c r="C7" s="100"/>
      <c r="D7" s="165"/>
      <c r="E7" s="166"/>
      <c r="F7" s="166"/>
      <c r="G7" s="3"/>
      <c r="H7" s="9"/>
      <c r="I7" s="10"/>
      <c r="J7" s="10"/>
    </row>
    <row r="8" spans="1:10" ht="15.75" thickTop="1">
      <c r="A8" s="95"/>
      <c r="B8" s="96"/>
      <c r="C8" s="97"/>
      <c r="D8" s="163"/>
      <c r="E8" s="164"/>
      <c r="F8" s="167"/>
      <c r="G8" s="3"/>
      <c r="H8" s="9"/>
      <c r="I8" s="10"/>
      <c r="J8" s="10"/>
    </row>
    <row r="9" spans="1:10" ht="15.75">
      <c r="A9" s="101" t="s">
        <v>5</v>
      </c>
      <c r="B9" s="102" t="s">
        <v>6</v>
      </c>
      <c r="C9" s="103"/>
      <c r="D9" s="168"/>
      <c r="E9" s="169"/>
      <c r="F9" s="170"/>
      <c r="G9" s="3"/>
      <c r="H9" s="9"/>
      <c r="I9" s="10"/>
      <c r="J9" s="10"/>
    </row>
    <row r="10" spans="1:10" ht="15.75">
      <c r="A10" s="101"/>
      <c r="B10" s="102"/>
      <c r="C10" s="103"/>
      <c r="D10" s="168"/>
      <c r="E10" s="169"/>
      <c r="F10" s="170"/>
      <c r="G10" s="3"/>
      <c r="H10" s="9"/>
      <c r="I10" s="10"/>
      <c r="J10" s="10"/>
    </row>
    <row r="11" spans="1:10" ht="15.75">
      <c r="A11" s="101" t="s">
        <v>7</v>
      </c>
      <c r="B11" s="104" t="s">
        <v>8</v>
      </c>
      <c r="C11" s="103"/>
      <c r="D11" s="168"/>
      <c r="E11" s="169"/>
      <c r="F11" s="170"/>
      <c r="G11" s="3"/>
      <c r="H11" s="9"/>
      <c r="I11" s="10"/>
      <c r="J11" s="10"/>
    </row>
    <row r="12" spans="1:10" ht="15.75">
      <c r="A12" s="101"/>
      <c r="B12" s="102"/>
      <c r="C12" s="103"/>
      <c r="D12" s="168"/>
      <c r="E12" s="169"/>
      <c r="F12" s="170"/>
      <c r="G12" s="3"/>
      <c r="H12" s="9"/>
      <c r="I12" s="10"/>
      <c r="J12" s="10"/>
    </row>
    <row r="13" spans="1:10" ht="15.75">
      <c r="A13" s="101" t="s">
        <v>9</v>
      </c>
      <c r="B13" s="102" t="s">
        <v>10</v>
      </c>
      <c r="C13" s="103"/>
      <c r="D13" s="168"/>
      <c r="E13" s="169"/>
      <c r="F13" s="170"/>
      <c r="G13" s="3"/>
      <c r="H13" s="9"/>
      <c r="I13" s="10"/>
      <c r="J13" s="10"/>
    </row>
    <row r="14" spans="1:10" ht="15.75">
      <c r="A14" s="101"/>
      <c r="B14" s="102"/>
      <c r="C14" s="103"/>
      <c r="D14" s="168"/>
      <c r="E14" s="169"/>
      <c r="F14" s="170"/>
      <c r="G14" s="3"/>
      <c r="H14" s="9"/>
      <c r="I14" s="10"/>
      <c r="J14" s="10"/>
    </row>
    <row r="15" spans="1:10" ht="15.75">
      <c r="A15" s="101" t="s">
        <v>63</v>
      </c>
      <c r="B15" s="102" t="s">
        <v>64</v>
      </c>
      <c r="C15" s="103"/>
      <c r="D15" s="168"/>
      <c r="E15" s="169"/>
      <c r="F15" s="170"/>
      <c r="G15" s="3"/>
      <c r="H15" s="9"/>
      <c r="I15" s="10"/>
      <c r="J15" s="10"/>
    </row>
    <row r="16" spans="1:10" ht="15.75">
      <c r="A16" s="101"/>
      <c r="B16" s="102"/>
      <c r="C16" s="103"/>
      <c r="D16" s="168"/>
      <c r="E16" s="169"/>
      <c r="F16" s="170"/>
      <c r="G16" s="3"/>
      <c r="H16" s="9"/>
      <c r="I16" s="10"/>
      <c r="J16" s="10"/>
    </row>
    <row r="17" spans="1:10" ht="15.75">
      <c r="A17" s="101" t="s">
        <v>77</v>
      </c>
      <c r="B17" s="102" t="s">
        <v>137</v>
      </c>
      <c r="C17" s="103"/>
      <c r="D17" s="168"/>
      <c r="E17" s="169"/>
      <c r="F17" s="170"/>
      <c r="G17" s="3"/>
      <c r="H17" s="9"/>
      <c r="I17" s="10"/>
      <c r="J17" s="10"/>
    </row>
    <row r="18" spans="1:10" ht="15.75">
      <c r="A18" s="101"/>
      <c r="B18" s="102"/>
      <c r="C18" s="103"/>
      <c r="D18" s="168"/>
      <c r="E18" s="169"/>
      <c r="F18" s="170"/>
      <c r="G18" s="3"/>
      <c r="H18" s="11"/>
      <c r="I18" s="12"/>
      <c r="J18" s="12"/>
    </row>
    <row r="19" spans="1:10" ht="15.75">
      <c r="A19" s="101" t="s">
        <v>154</v>
      </c>
      <c r="B19" s="102" t="s">
        <v>76</v>
      </c>
      <c r="C19" s="103"/>
      <c r="D19" s="168"/>
      <c r="E19" s="169"/>
      <c r="F19" s="170"/>
      <c r="G19" s="3"/>
      <c r="H19" s="9"/>
      <c r="I19" s="10"/>
      <c r="J19" s="10"/>
    </row>
    <row r="20" spans="1:10" ht="15.75">
      <c r="A20" s="101"/>
      <c r="B20" s="102"/>
      <c r="C20" s="103"/>
      <c r="D20" s="168"/>
      <c r="E20" s="169"/>
      <c r="F20" s="170"/>
      <c r="G20" s="3"/>
      <c r="H20" s="11"/>
      <c r="I20" s="12"/>
      <c r="J20" s="12"/>
    </row>
    <row r="21" spans="1:10" ht="15.75">
      <c r="A21" s="101"/>
      <c r="B21" s="105" t="s">
        <v>24</v>
      </c>
      <c r="C21" s="106"/>
      <c r="D21" s="13"/>
      <c r="E21" s="14"/>
      <c r="F21" s="14"/>
      <c r="G21" s="3"/>
      <c r="H21" s="11"/>
      <c r="I21" s="12"/>
      <c r="J21" s="12"/>
    </row>
    <row r="22" spans="1:10" ht="15.75">
      <c r="A22" s="101"/>
      <c r="B22" s="102"/>
      <c r="C22" s="103"/>
      <c r="D22" s="168"/>
      <c r="E22" s="169"/>
      <c r="F22" s="170"/>
      <c r="G22" s="3"/>
      <c r="H22" s="11"/>
      <c r="I22" s="12"/>
      <c r="J22" s="12"/>
    </row>
    <row r="23" spans="1:10" ht="16.5" thickBot="1">
      <c r="A23" s="107"/>
      <c r="B23" s="108" t="s">
        <v>11</v>
      </c>
      <c r="C23" s="109"/>
      <c r="D23" s="171"/>
      <c r="E23" s="243"/>
      <c r="F23" s="243"/>
      <c r="G23" s="3"/>
      <c r="H23" s="11"/>
      <c r="I23" s="12"/>
      <c r="J23" s="12"/>
    </row>
    <row r="24" spans="1:10" ht="15.75" thickTop="1">
      <c r="A24" s="110"/>
      <c r="B24" s="111"/>
      <c r="C24" s="112"/>
      <c r="D24" s="15"/>
      <c r="E24" s="8"/>
      <c r="F24" s="8"/>
      <c r="G24" s="3"/>
      <c r="H24" s="11"/>
      <c r="I24" s="12"/>
      <c r="J24" s="12"/>
    </row>
    <row r="25" spans="1:10" ht="15.75">
      <c r="A25" s="110"/>
      <c r="B25" s="105" t="s">
        <v>12</v>
      </c>
      <c r="C25" s="106"/>
      <c r="D25" s="13"/>
      <c r="E25" s="14"/>
      <c r="F25" s="14"/>
      <c r="G25" s="3"/>
      <c r="H25" s="11"/>
      <c r="I25" s="12"/>
      <c r="J25" s="12"/>
    </row>
    <row r="26" spans="1:10" ht="15.75">
      <c r="A26" s="110"/>
      <c r="B26" s="105"/>
      <c r="C26" s="106"/>
      <c r="D26" s="13"/>
      <c r="E26" s="14"/>
      <c r="F26" s="14"/>
      <c r="G26" s="3"/>
      <c r="H26" s="11"/>
      <c r="I26" s="12"/>
      <c r="J26" s="12"/>
    </row>
    <row r="27" spans="1:10" s="18" customFormat="1" ht="16.5" thickBot="1">
      <c r="A27" s="113"/>
      <c r="B27" s="114" t="s">
        <v>13</v>
      </c>
      <c r="C27" s="115"/>
      <c r="D27" s="16"/>
      <c r="E27" s="242"/>
      <c r="F27" s="242"/>
      <c r="G27" s="3"/>
      <c r="H27" s="11"/>
      <c r="I27" s="17"/>
      <c r="J27" s="17"/>
    </row>
    <row r="28" spans="1:10" ht="15.75" thickTop="1">
      <c r="A28" s="110"/>
      <c r="B28" s="111"/>
      <c r="C28" s="112"/>
      <c r="D28" s="15"/>
      <c r="E28" s="8"/>
      <c r="F28" s="8"/>
      <c r="G28" s="3"/>
      <c r="H28" s="11"/>
      <c r="I28" s="12"/>
      <c r="J28" s="12"/>
    </row>
    <row r="29" spans="1:10" ht="18.75" thickBot="1">
      <c r="A29" s="116" t="s">
        <v>5</v>
      </c>
      <c r="B29" s="117" t="s">
        <v>6</v>
      </c>
      <c r="C29" s="118"/>
      <c r="D29" s="172"/>
      <c r="E29" s="173"/>
      <c r="F29" s="173"/>
      <c r="G29" s="19"/>
      <c r="H29" s="20"/>
      <c r="I29" s="21"/>
      <c r="J29" s="21"/>
    </row>
    <row r="30" spans="1:10" ht="15.75" thickTop="1">
      <c r="A30" s="119"/>
      <c r="B30" s="120"/>
      <c r="C30" s="121"/>
      <c r="D30" s="174"/>
      <c r="E30" s="175"/>
      <c r="F30" s="175"/>
      <c r="G30" s="3"/>
      <c r="H30" s="11"/>
      <c r="I30" s="12"/>
      <c r="J30" s="12"/>
    </row>
    <row r="31" spans="1:10" ht="39">
      <c r="A31" s="119" t="s">
        <v>25</v>
      </c>
      <c r="B31" s="122" t="s">
        <v>27</v>
      </c>
      <c r="C31" s="121" t="s">
        <v>15</v>
      </c>
      <c r="D31" s="174">
        <v>374.83</v>
      </c>
      <c r="E31" s="175"/>
      <c r="F31" s="175"/>
      <c r="G31" s="3"/>
      <c r="H31" s="11"/>
      <c r="I31" s="11"/>
      <c r="J31" s="22"/>
    </row>
    <row r="32" spans="1:10" ht="15">
      <c r="A32" s="119"/>
      <c r="B32" s="120"/>
      <c r="C32" s="121"/>
      <c r="D32" s="174"/>
      <c r="E32" s="175"/>
      <c r="F32" s="175"/>
      <c r="G32" s="3"/>
      <c r="H32" s="11"/>
      <c r="I32" s="12"/>
      <c r="J32" s="12"/>
    </row>
    <row r="33" spans="1:10" ht="39">
      <c r="A33" s="119" t="s">
        <v>26</v>
      </c>
      <c r="B33" s="123" t="s">
        <v>28</v>
      </c>
      <c r="C33" s="124" t="s">
        <v>70</v>
      </c>
      <c r="D33" s="174">
        <v>24</v>
      </c>
      <c r="E33" s="175"/>
      <c r="F33" s="175"/>
      <c r="G33" s="3"/>
      <c r="H33" s="11"/>
      <c r="I33" s="11"/>
      <c r="J33" s="22"/>
    </row>
    <row r="34" spans="1:10" ht="15">
      <c r="A34" s="119"/>
      <c r="B34" s="120"/>
      <c r="C34" s="124"/>
      <c r="D34" s="174"/>
      <c r="E34" s="175"/>
      <c r="F34" s="175"/>
      <c r="G34" s="3"/>
      <c r="H34" s="11"/>
      <c r="I34" s="12"/>
      <c r="J34" s="12"/>
    </row>
    <row r="35" spans="1:10" ht="26.25">
      <c r="A35" s="119" t="s">
        <v>36</v>
      </c>
      <c r="B35" s="125" t="s">
        <v>30</v>
      </c>
      <c r="C35" s="121" t="s">
        <v>31</v>
      </c>
      <c r="D35" s="174">
        <v>5</v>
      </c>
      <c r="E35" s="175"/>
      <c r="F35" s="175"/>
      <c r="G35" s="25"/>
      <c r="H35" s="12"/>
      <c r="I35" s="12"/>
      <c r="J35" s="12"/>
    </row>
    <row r="36" spans="1:10" ht="15">
      <c r="A36" s="119"/>
      <c r="B36" s="120"/>
      <c r="C36" s="121"/>
      <c r="D36" s="174"/>
      <c r="E36" s="175"/>
      <c r="F36" s="175"/>
      <c r="G36" s="25"/>
      <c r="H36" s="12"/>
      <c r="I36" s="12"/>
      <c r="J36" s="12"/>
    </row>
    <row r="37" spans="1:10" ht="90">
      <c r="A37" s="119" t="s">
        <v>37</v>
      </c>
      <c r="B37" s="126" t="s">
        <v>29</v>
      </c>
      <c r="C37" s="121" t="s">
        <v>31</v>
      </c>
      <c r="D37" s="176" t="s">
        <v>180</v>
      </c>
      <c r="E37" s="175"/>
      <c r="F37" s="175"/>
      <c r="G37" s="3"/>
      <c r="H37" s="11"/>
      <c r="I37" s="12"/>
      <c r="J37" s="12"/>
    </row>
    <row r="38" spans="1:10" ht="15">
      <c r="A38" s="119"/>
      <c r="B38" s="127"/>
      <c r="C38" s="97"/>
      <c r="D38" s="4"/>
      <c r="E38" s="23"/>
      <c r="F38" s="24"/>
      <c r="G38" s="3"/>
      <c r="H38" s="11"/>
      <c r="I38" s="12"/>
      <c r="J38" s="12"/>
    </row>
    <row r="39" spans="1:10" ht="39">
      <c r="A39" s="119" t="s">
        <v>38</v>
      </c>
      <c r="B39" s="125" t="s">
        <v>34</v>
      </c>
      <c r="C39" s="121" t="s">
        <v>31</v>
      </c>
      <c r="D39" s="176" t="s">
        <v>181</v>
      </c>
      <c r="E39" s="175"/>
      <c r="F39" s="175"/>
      <c r="G39" s="25"/>
      <c r="H39" s="12"/>
      <c r="I39" s="12"/>
      <c r="J39" s="12"/>
    </row>
    <row r="40" spans="1:10" ht="15">
      <c r="A40" s="119"/>
      <c r="B40" s="120"/>
      <c r="C40" s="121"/>
      <c r="D40" s="174"/>
      <c r="E40" s="175"/>
      <c r="F40" s="175"/>
      <c r="G40" s="25"/>
      <c r="H40" s="12"/>
      <c r="I40" s="12"/>
      <c r="J40" s="12"/>
    </row>
    <row r="41" spans="1:10" ht="64.5">
      <c r="A41" s="119" t="s">
        <v>39</v>
      </c>
      <c r="B41" s="126" t="s">
        <v>127</v>
      </c>
      <c r="C41" s="121" t="s">
        <v>31</v>
      </c>
      <c r="D41" s="176" t="s">
        <v>182</v>
      </c>
      <c r="E41" s="175"/>
      <c r="F41" s="175"/>
      <c r="G41" s="25"/>
      <c r="H41" s="12"/>
      <c r="I41" s="12"/>
      <c r="J41" s="12"/>
    </row>
    <row r="42" spans="1:10" ht="15">
      <c r="A42" s="119"/>
      <c r="B42" s="120"/>
      <c r="C42" s="121"/>
      <c r="D42" s="174"/>
      <c r="E42" s="175"/>
      <c r="F42" s="175"/>
      <c r="G42" s="25"/>
      <c r="H42" s="12"/>
      <c r="I42" s="12"/>
      <c r="J42" s="12"/>
    </row>
    <row r="43" spans="1:10" ht="51.75">
      <c r="A43" s="119" t="s">
        <v>40</v>
      </c>
      <c r="B43" s="128" t="s">
        <v>120</v>
      </c>
      <c r="C43" s="121" t="s">
        <v>31</v>
      </c>
      <c r="D43" s="174">
        <v>1</v>
      </c>
      <c r="E43" s="175"/>
      <c r="F43" s="175"/>
      <c r="G43" s="25"/>
      <c r="H43" s="12"/>
      <c r="I43" s="12"/>
      <c r="J43" s="12"/>
    </row>
    <row r="44" spans="1:10" ht="15">
      <c r="A44" s="119"/>
      <c r="B44" s="120"/>
      <c r="C44" s="121"/>
      <c r="D44" s="174"/>
      <c r="E44" s="175"/>
      <c r="F44" s="175"/>
      <c r="G44" s="25"/>
      <c r="H44" s="12"/>
      <c r="I44" s="12"/>
      <c r="J44" s="12"/>
    </row>
    <row r="45" spans="1:10" ht="51">
      <c r="A45" s="119" t="s">
        <v>41</v>
      </c>
      <c r="B45" s="129" t="s">
        <v>128</v>
      </c>
      <c r="C45" s="121" t="s">
        <v>31</v>
      </c>
      <c r="D45" s="174">
        <v>1</v>
      </c>
      <c r="E45" s="175"/>
      <c r="F45" s="175"/>
      <c r="G45" s="25"/>
      <c r="H45" s="12"/>
      <c r="I45" s="12"/>
      <c r="J45" s="12"/>
    </row>
    <row r="46" spans="1:10" ht="15">
      <c r="A46" s="119"/>
      <c r="B46" s="120"/>
      <c r="C46" s="121"/>
      <c r="D46" s="174"/>
      <c r="E46" s="175"/>
      <c r="F46" s="175"/>
      <c r="G46" s="25"/>
      <c r="H46" s="12"/>
      <c r="I46" s="12"/>
      <c r="J46" s="12"/>
    </row>
    <row r="47" spans="1:10" ht="51.75">
      <c r="A47" s="119" t="s">
        <v>42</v>
      </c>
      <c r="B47" s="125" t="s">
        <v>121</v>
      </c>
      <c r="C47" s="121" t="s">
        <v>31</v>
      </c>
      <c r="D47" s="176" t="s">
        <v>183</v>
      </c>
      <c r="E47" s="175"/>
      <c r="F47" s="175"/>
      <c r="G47" s="25"/>
      <c r="H47" s="12"/>
      <c r="I47" s="12"/>
      <c r="J47" s="12"/>
    </row>
    <row r="48" spans="1:10" ht="15">
      <c r="A48" s="119"/>
      <c r="B48" s="120"/>
      <c r="C48" s="121"/>
      <c r="D48" s="174"/>
      <c r="E48" s="175"/>
      <c r="F48" s="175"/>
      <c r="G48" s="25"/>
      <c r="H48" s="12"/>
      <c r="I48" s="12"/>
      <c r="J48" s="12"/>
    </row>
    <row r="49" spans="1:10" ht="51.75">
      <c r="A49" s="119" t="s">
        <v>43</v>
      </c>
      <c r="B49" s="125" t="s">
        <v>122</v>
      </c>
      <c r="C49" s="121" t="s">
        <v>31</v>
      </c>
      <c r="D49" s="176" t="s">
        <v>184</v>
      </c>
      <c r="E49" s="175"/>
      <c r="F49" s="175"/>
      <c r="G49" s="25"/>
      <c r="H49" s="12"/>
      <c r="I49" s="12"/>
      <c r="J49" s="12"/>
    </row>
    <row r="50" spans="1:10" ht="15">
      <c r="A50" s="119"/>
      <c r="B50" s="120"/>
      <c r="C50" s="121"/>
      <c r="D50" s="174"/>
      <c r="E50" s="175"/>
      <c r="F50" s="175"/>
      <c r="G50" s="25"/>
      <c r="H50" s="12"/>
      <c r="I50" s="12"/>
      <c r="J50" s="12"/>
    </row>
    <row r="51" spans="1:10" ht="51.75">
      <c r="A51" s="119" t="s">
        <v>44</v>
      </c>
      <c r="B51" s="125" t="s">
        <v>46</v>
      </c>
      <c r="C51" s="97" t="s">
        <v>31</v>
      </c>
      <c r="D51" s="4">
        <v>1</v>
      </c>
      <c r="E51" s="23"/>
      <c r="F51" s="24"/>
      <c r="G51" s="3"/>
      <c r="H51" s="11"/>
      <c r="I51" s="12"/>
      <c r="J51" s="12"/>
    </row>
    <row r="52" spans="1:10" ht="15">
      <c r="A52" s="119"/>
      <c r="B52" s="127"/>
      <c r="C52" s="97"/>
      <c r="D52" s="4"/>
      <c r="E52" s="23"/>
      <c r="F52" s="24"/>
      <c r="G52" s="3"/>
      <c r="H52" s="11"/>
      <c r="I52" s="12"/>
      <c r="J52" s="12"/>
    </row>
    <row r="53" spans="1:10" ht="25.5">
      <c r="A53" s="119" t="s">
        <v>45</v>
      </c>
      <c r="B53" s="120" t="s">
        <v>16</v>
      </c>
      <c r="C53" s="121" t="s">
        <v>70</v>
      </c>
      <c r="D53" s="176" t="s">
        <v>185</v>
      </c>
      <c r="E53" s="175"/>
      <c r="F53" s="175"/>
      <c r="G53" s="26"/>
      <c r="H53" s="12"/>
      <c r="I53" s="12"/>
      <c r="J53" s="12"/>
    </row>
    <row r="54" spans="1:10" ht="15">
      <c r="A54" s="119"/>
      <c r="B54" s="120"/>
      <c r="C54" s="121"/>
      <c r="D54" s="174"/>
      <c r="E54" s="175"/>
      <c r="F54" s="175"/>
      <c r="G54" s="25"/>
      <c r="H54" s="12"/>
      <c r="I54" s="12"/>
      <c r="J54" s="12"/>
    </row>
    <row r="55" spans="1:10" s="18" customFormat="1" ht="16.5" thickBot="1">
      <c r="A55" s="130"/>
      <c r="B55" s="131" t="s">
        <v>18</v>
      </c>
      <c r="C55" s="132"/>
      <c r="D55" s="177"/>
      <c r="E55" s="178"/>
      <c r="F55" s="179"/>
      <c r="G55" s="3"/>
      <c r="H55" s="11"/>
      <c r="I55" s="17"/>
      <c r="J55" s="17"/>
    </row>
    <row r="56" spans="1:10" ht="15">
      <c r="A56" s="119"/>
      <c r="B56" s="120"/>
      <c r="C56" s="124"/>
      <c r="D56" s="174"/>
      <c r="E56" s="175"/>
      <c r="F56" s="175"/>
      <c r="G56" s="3"/>
      <c r="H56" s="11"/>
      <c r="I56" s="12"/>
      <c r="J56" s="12"/>
    </row>
    <row r="57" spans="1:10" ht="18.75" thickBot="1">
      <c r="A57" s="116" t="s">
        <v>7</v>
      </c>
      <c r="B57" s="117" t="s">
        <v>8</v>
      </c>
      <c r="C57" s="118"/>
      <c r="D57" s="172"/>
      <c r="E57" s="173"/>
      <c r="F57" s="173"/>
      <c r="G57" s="3"/>
      <c r="H57" s="11"/>
      <c r="I57" s="12"/>
      <c r="J57" s="12"/>
    </row>
    <row r="58" spans="1:10" ht="15.75" thickTop="1">
      <c r="A58" s="119"/>
      <c r="B58" s="120"/>
      <c r="C58" s="121"/>
      <c r="D58" s="174"/>
      <c r="E58" s="175"/>
      <c r="F58" s="175"/>
      <c r="G58" s="3"/>
      <c r="H58" s="11"/>
      <c r="I58" s="12"/>
      <c r="J58" s="12"/>
    </row>
    <row r="59" spans="1:10" ht="51.75">
      <c r="A59" s="133" t="s">
        <v>52</v>
      </c>
      <c r="B59" s="122" t="s">
        <v>47</v>
      </c>
      <c r="C59" s="121" t="s">
        <v>19</v>
      </c>
      <c r="D59" s="174">
        <v>8.2433</v>
      </c>
      <c r="E59" s="175"/>
      <c r="F59" s="175"/>
      <c r="G59" s="3"/>
      <c r="H59" s="11"/>
      <c r="I59" s="11"/>
      <c r="J59" s="22"/>
    </row>
    <row r="60" spans="1:10" ht="15">
      <c r="A60" s="119"/>
      <c r="B60" s="120"/>
      <c r="C60" s="121"/>
      <c r="D60" s="174"/>
      <c r="E60" s="175"/>
      <c r="F60" s="175"/>
      <c r="G60" s="3"/>
      <c r="H60" s="11"/>
      <c r="I60" s="12"/>
      <c r="J60" s="12"/>
    </row>
    <row r="61" spans="1:10" s="81" customFormat="1" ht="39">
      <c r="A61" s="133" t="s">
        <v>53</v>
      </c>
      <c r="B61" s="134" t="s">
        <v>218</v>
      </c>
      <c r="C61" s="121" t="s">
        <v>19</v>
      </c>
      <c r="D61" s="174">
        <f>D94</f>
        <v>287.4839</v>
      </c>
      <c r="E61" s="175"/>
      <c r="F61" s="175"/>
      <c r="G61" s="82"/>
      <c r="H61" s="83"/>
      <c r="I61" s="80"/>
      <c r="J61" s="80"/>
    </row>
    <row r="62" spans="1:10" s="81" customFormat="1" ht="15">
      <c r="A62" s="119"/>
      <c r="B62" s="120"/>
      <c r="C62" s="121"/>
      <c r="D62" s="174"/>
      <c r="E62" s="175"/>
      <c r="F62" s="175"/>
      <c r="G62" s="82"/>
      <c r="H62" s="83"/>
      <c r="I62" s="80"/>
      <c r="J62" s="80"/>
    </row>
    <row r="63" spans="1:10" ht="102.75">
      <c r="A63" s="133" t="s">
        <v>54</v>
      </c>
      <c r="B63" s="122" t="s">
        <v>129</v>
      </c>
      <c r="C63" s="135" t="s">
        <v>19</v>
      </c>
      <c r="D63" s="36">
        <v>664.6616</v>
      </c>
      <c r="E63" s="37"/>
      <c r="F63" s="38"/>
      <c r="G63" s="3"/>
      <c r="H63" s="11"/>
      <c r="I63" s="11"/>
      <c r="J63" s="22"/>
    </row>
    <row r="64" spans="1:10" ht="15">
      <c r="A64" s="136"/>
      <c r="B64" s="137" t="s">
        <v>211</v>
      </c>
      <c r="C64" s="138" t="s">
        <v>19</v>
      </c>
      <c r="D64" s="40">
        <f>D63*0.1</f>
        <v>66.46616</v>
      </c>
      <c r="E64" s="39"/>
      <c r="F64" s="40"/>
      <c r="G64" s="3"/>
      <c r="H64" s="11"/>
      <c r="I64" s="11"/>
      <c r="J64" s="22"/>
    </row>
    <row r="65" spans="1:10" ht="15">
      <c r="A65" s="136"/>
      <c r="B65" s="137" t="s">
        <v>212</v>
      </c>
      <c r="C65" s="138" t="s">
        <v>19</v>
      </c>
      <c r="D65" s="40">
        <f>D63*0.4</f>
        <v>265.86464</v>
      </c>
      <c r="E65" s="39"/>
      <c r="F65" s="40"/>
      <c r="G65" s="3"/>
      <c r="H65" s="11"/>
      <c r="I65" s="11"/>
      <c r="J65" s="22"/>
    </row>
    <row r="66" spans="1:10" ht="15">
      <c r="A66" s="136"/>
      <c r="B66" s="139" t="s">
        <v>48</v>
      </c>
      <c r="C66" s="138" t="s">
        <v>19</v>
      </c>
      <c r="D66" s="40">
        <f>D63*0.6</f>
        <v>398.79696</v>
      </c>
      <c r="E66" s="39"/>
      <c r="F66" s="40"/>
      <c r="G66" s="3"/>
      <c r="H66" s="11"/>
      <c r="I66" s="11"/>
      <c r="J66" s="22"/>
    </row>
    <row r="67" spans="1:10" ht="15">
      <c r="A67" s="119"/>
      <c r="B67" s="120"/>
      <c r="C67" s="121"/>
      <c r="D67" s="174"/>
      <c r="E67" s="175"/>
      <c r="F67" s="175"/>
      <c r="G67" s="3"/>
      <c r="H67" s="11"/>
      <c r="I67" s="12"/>
      <c r="J67" s="12"/>
    </row>
    <row r="68" spans="1:10" ht="51.75">
      <c r="A68" s="133" t="s">
        <v>55</v>
      </c>
      <c r="B68" s="122" t="s">
        <v>131</v>
      </c>
      <c r="C68" s="135" t="s">
        <v>19</v>
      </c>
      <c r="D68" s="41">
        <v>18.1078</v>
      </c>
      <c r="E68" s="175"/>
      <c r="F68" s="175"/>
      <c r="G68" s="3"/>
      <c r="H68" s="11"/>
      <c r="I68" s="11"/>
      <c r="J68" s="22"/>
    </row>
    <row r="69" spans="1:10" ht="15">
      <c r="A69" s="136"/>
      <c r="B69" s="137" t="s">
        <v>212</v>
      </c>
      <c r="C69" s="138" t="s">
        <v>19</v>
      </c>
      <c r="D69" s="40">
        <f>D68*0.3</f>
        <v>5.43234</v>
      </c>
      <c r="E69" s="39"/>
      <c r="F69" s="40"/>
      <c r="G69" s="3"/>
      <c r="H69" s="11"/>
      <c r="I69" s="11"/>
      <c r="J69" s="22"/>
    </row>
    <row r="70" spans="1:10" ht="15">
      <c r="A70" s="136"/>
      <c r="B70" s="139" t="s">
        <v>213</v>
      </c>
      <c r="C70" s="138" t="s">
        <v>19</v>
      </c>
      <c r="D70" s="40">
        <f>D68*0.7</f>
        <v>12.67546</v>
      </c>
      <c r="E70" s="39"/>
      <c r="F70" s="40"/>
      <c r="G70" s="3"/>
      <c r="H70" s="11"/>
      <c r="I70" s="11"/>
      <c r="J70" s="22"/>
    </row>
    <row r="71" spans="1:10" ht="15">
      <c r="A71" s="119"/>
      <c r="B71" s="120"/>
      <c r="C71" s="121"/>
      <c r="D71" s="174"/>
      <c r="E71" s="175"/>
      <c r="F71" s="175"/>
      <c r="G71" s="3"/>
      <c r="H71" s="11"/>
      <c r="I71" s="12"/>
      <c r="J71" s="12"/>
    </row>
    <row r="72" spans="1:10" ht="26.25">
      <c r="A72" s="133" t="s">
        <v>56</v>
      </c>
      <c r="B72" s="122" t="s">
        <v>49</v>
      </c>
      <c r="C72" s="121" t="s">
        <v>14</v>
      </c>
      <c r="D72" s="174">
        <f>D31*0.75</f>
        <v>281.1225</v>
      </c>
      <c r="E72" s="175"/>
      <c r="F72" s="175"/>
      <c r="G72" s="3"/>
      <c r="H72" s="11"/>
      <c r="I72" s="11"/>
      <c r="J72" s="22"/>
    </row>
    <row r="73" spans="1:10" ht="15">
      <c r="A73" s="119"/>
      <c r="B73" s="120"/>
      <c r="C73" s="121"/>
      <c r="D73" s="174"/>
      <c r="E73" s="175"/>
      <c r="F73" s="175"/>
      <c r="G73" s="3"/>
      <c r="H73" s="11"/>
      <c r="I73" s="12"/>
      <c r="J73" s="12"/>
    </row>
    <row r="74" spans="1:10" ht="25.5">
      <c r="A74" s="133" t="s">
        <v>57</v>
      </c>
      <c r="B74" s="140" t="s">
        <v>65</v>
      </c>
      <c r="C74" s="121" t="s">
        <v>23</v>
      </c>
      <c r="D74" s="174">
        <v>45</v>
      </c>
      <c r="E74" s="175"/>
      <c r="F74" s="175"/>
      <c r="G74" s="3"/>
      <c r="H74" s="11"/>
      <c r="I74" s="11"/>
      <c r="J74" s="22"/>
    </row>
    <row r="75" spans="1:10" ht="15">
      <c r="A75" s="119"/>
      <c r="B75" s="120"/>
      <c r="C75" s="121"/>
      <c r="D75" s="174"/>
      <c r="E75" s="175"/>
      <c r="F75" s="175"/>
      <c r="G75" s="3"/>
      <c r="H75" s="11"/>
      <c r="I75" s="12"/>
      <c r="J75" s="12"/>
    </row>
    <row r="76" spans="1:10" ht="51.75">
      <c r="A76" s="133" t="s">
        <v>58</v>
      </c>
      <c r="B76" s="122" t="s">
        <v>88</v>
      </c>
      <c r="C76" s="121" t="s">
        <v>19</v>
      </c>
      <c r="D76" s="174">
        <v>52.452</v>
      </c>
      <c r="E76" s="175"/>
      <c r="F76" s="175"/>
      <c r="G76" s="3"/>
      <c r="H76" s="11"/>
      <c r="I76" s="11"/>
      <c r="J76" s="22"/>
    </row>
    <row r="77" spans="1:10" ht="15">
      <c r="A77" s="119"/>
      <c r="B77" s="120"/>
      <c r="C77" s="121"/>
      <c r="D77" s="174"/>
      <c r="E77" s="175"/>
      <c r="F77" s="175"/>
      <c r="G77" s="25"/>
      <c r="H77" s="12"/>
      <c r="I77" s="12"/>
      <c r="J77" s="12"/>
    </row>
    <row r="78" spans="1:10" ht="77.25">
      <c r="A78" s="133" t="s">
        <v>59</v>
      </c>
      <c r="B78" s="122" t="s">
        <v>50</v>
      </c>
      <c r="C78" s="121" t="s">
        <v>19</v>
      </c>
      <c r="D78" s="174">
        <v>201.4711</v>
      </c>
      <c r="E78" s="175"/>
      <c r="F78" s="175"/>
      <c r="G78" s="25"/>
      <c r="H78" s="12"/>
      <c r="I78" s="12"/>
      <c r="J78" s="12"/>
    </row>
    <row r="79" spans="1:10" ht="15">
      <c r="A79" s="119"/>
      <c r="B79" s="127"/>
      <c r="C79" s="97"/>
      <c r="D79" s="4"/>
      <c r="E79" s="23"/>
      <c r="F79" s="24"/>
      <c r="G79" s="25"/>
      <c r="H79" s="12"/>
      <c r="I79" s="12"/>
      <c r="J79" s="12"/>
    </row>
    <row r="80" spans="1:10" ht="114.75">
      <c r="A80" s="133" t="s">
        <v>60</v>
      </c>
      <c r="B80" s="140" t="s">
        <v>132</v>
      </c>
      <c r="C80" s="121" t="s">
        <v>19</v>
      </c>
      <c r="D80" s="174">
        <v>410.4468</v>
      </c>
      <c r="E80" s="175"/>
      <c r="F80" s="175"/>
      <c r="G80" s="3"/>
      <c r="H80" s="11"/>
      <c r="I80" s="22"/>
      <c r="J80" s="12"/>
    </row>
    <row r="81" spans="1:10" ht="15">
      <c r="A81" s="119"/>
      <c r="B81" s="120"/>
      <c r="C81" s="121"/>
      <c r="D81" s="174"/>
      <c r="E81" s="175"/>
      <c r="F81" s="175"/>
      <c r="G81" s="3"/>
      <c r="H81" s="11"/>
      <c r="I81" s="12"/>
      <c r="J81" s="12"/>
    </row>
    <row r="82" spans="1:10" ht="51.75">
      <c r="A82" s="133" t="s">
        <v>61</v>
      </c>
      <c r="B82" s="134" t="s">
        <v>133</v>
      </c>
      <c r="C82" s="121" t="s">
        <v>19</v>
      </c>
      <c r="D82" s="174">
        <f>D59</f>
        <v>8.2433</v>
      </c>
      <c r="E82" s="175"/>
      <c r="F82" s="175"/>
      <c r="G82" s="3"/>
      <c r="H82" s="11"/>
      <c r="I82" s="27"/>
      <c r="J82" s="22"/>
    </row>
    <row r="83" spans="1:10" ht="15">
      <c r="A83" s="119"/>
      <c r="B83" s="120"/>
      <c r="C83" s="121"/>
      <c r="D83" s="174"/>
      <c r="E83" s="175"/>
      <c r="F83" s="175"/>
      <c r="G83" s="3"/>
      <c r="H83" s="11"/>
      <c r="I83" s="12"/>
      <c r="J83" s="12"/>
    </row>
    <row r="84" spans="1:10" ht="39">
      <c r="A84" s="133" t="s">
        <v>62</v>
      </c>
      <c r="B84" s="122" t="s">
        <v>51</v>
      </c>
      <c r="C84" s="121" t="s">
        <v>19</v>
      </c>
      <c r="D84" s="174">
        <v>272.3228</v>
      </c>
      <c r="E84" s="175"/>
      <c r="F84" s="175"/>
      <c r="G84" s="3"/>
      <c r="H84" s="11"/>
      <c r="I84" s="27"/>
      <c r="J84" s="22"/>
    </row>
    <row r="85" spans="1:10" ht="15">
      <c r="A85" s="119"/>
      <c r="B85" s="120"/>
      <c r="C85" s="121"/>
      <c r="D85" s="174"/>
      <c r="E85" s="175"/>
      <c r="F85" s="175"/>
      <c r="G85" s="3"/>
      <c r="H85" s="11"/>
      <c r="I85" s="12"/>
      <c r="J85" s="12"/>
    </row>
    <row r="86" spans="1:10" s="18" customFormat="1" ht="16.5" thickBot="1">
      <c r="A86" s="130"/>
      <c r="B86" s="131" t="s">
        <v>20</v>
      </c>
      <c r="C86" s="132"/>
      <c r="D86" s="177"/>
      <c r="E86" s="178"/>
      <c r="F86" s="179"/>
      <c r="G86" s="3"/>
      <c r="H86" s="11"/>
      <c r="I86" s="17"/>
      <c r="J86" s="17"/>
    </row>
    <row r="87" spans="1:10" ht="15">
      <c r="A87" s="141"/>
      <c r="B87" s="142"/>
      <c r="C87" s="143"/>
      <c r="D87" s="28"/>
      <c r="E87" s="8"/>
      <c r="F87" s="8"/>
      <c r="G87" s="3"/>
      <c r="H87" s="11"/>
      <c r="I87" s="12"/>
      <c r="J87" s="12"/>
    </row>
    <row r="88" spans="1:10" ht="18.75" thickBot="1">
      <c r="A88" s="116" t="s">
        <v>9</v>
      </c>
      <c r="B88" s="144" t="s">
        <v>21</v>
      </c>
      <c r="C88" s="118"/>
      <c r="D88" s="172"/>
      <c r="E88" s="173"/>
      <c r="F88" s="173"/>
      <c r="G88" s="3"/>
      <c r="H88" s="11"/>
      <c r="I88" s="12"/>
      <c r="J88" s="12"/>
    </row>
    <row r="89" spans="1:10" ht="15.75" thickTop="1">
      <c r="A89" s="119"/>
      <c r="B89" s="120"/>
      <c r="C89" s="121"/>
      <c r="D89" s="174"/>
      <c r="E89" s="175"/>
      <c r="F89" s="175"/>
      <c r="G89" s="3"/>
      <c r="H89" s="11"/>
      <c r="I89" s="12"/>
      <c r="J89" s="12"/>
    </row>
    <row r="90" spans="1:10" ht="26.25">
      <c r="A90" s="133" t="s">
        <v>93</v>
      </c>
      <c r="B90" s="122" t="s">
        <v>89</v>
      </c>
      <c r="C90" s="121" t="s">
        <v>15</v>
      </c>
      <c r="D90" s="174">
        <v>726.66</v>
      </c>
      <c r="E90" s="175"/>
      <c r="F90" s="175"/>
      <c r="G90" s="3"/>
      <c r="H90" s="11"/>
      <c r="I90" s="11"/>
      <c r="J90" s="22"/>
    </row>
    <row r="91" spans="1:10" ht="15">
      <c r="A91" s="119"/>
      <c r="B91" s="120"/>
      <c r="C91" s="121"/>
      <c r="D91" s="174"/>
      <c r="E91" s="175"/>
      <c r="F91" s="175"/>
      <c r="G91" s="3"/>
      <c r="H91" s="11"/>
      <c r="I91" s="12"/>
      <c r="J91" s="12"/>
    </row>
    <row r="92" spans="1:10" ht="51.75">
      <c r="A92" s="145" t="s">
        <v>94</v>
      </c>
      <c r="B92" s="122" t="s">
        <v>90</v>
      </c>
      <c r="C92" s="121" t="s">
        <v>14</v>
      </c>
      <c r="D92" s="174">
        <v>779.453</v>
      </c>
      <c r="E92" s="175"/>
      <c r="F92" s="175"/>
      <c r="G92" s="3"/>
      <c r="H92" s="11"/>
      <c r="I92" s="11"/>
      <c r="J92" s="22"/>
    </row>
    <row r="93" spans="1:10" ht="15">
      <c r="A93" s="119"/>
      <c r="B93" s="120"/>
      <c r="C93" s="121"/>
      <c r="D93" s="174"/>
      <c r="E93" s="175"/>
      <c r="F93" s="175"/>
      <c r="G93" s="3"/>
      <c r="H93" s="11"/>
      <c r="I93" s="12"/>
      <c r="J93" s="12"/>
    </row>
    <row r="94" spans="1:10" ht="64.5">
      <c r="A94" s="133" t="s">
        <v>95</v>
      </c>
      <c r="B94" s="122" t="s">
        <v>217</v>
      </c>
      <c r="C94" s="121" t="s">
        <v>19</v>
      </c>
      <c r="D94" s="174">
        <v>287.4839</v>
      </c>
      <c r="E94" s="175"/>
      <c r="F94" s="175"/>
      <c r="G94" s="25"/>
      <c r="H94" s="12"/>
      <c r="I94" s="12"/>
      <c r="J94" s="12"/>
    </row>
    <row r="95" spans="1:10" ht="15">
      <c r="A95" s="119"/>
      <c r="B95" s="120"/>
      <c r="C95" s="121"/>
      <c r="D95" s="174"/>
      <c r="E95" s="175"/>
      <c r="F95" s="175"/>
      <c r="G95" s="25"/>
      <c r="H95" s="12"/>
      <c r="I95" s="12"/>
      <c r="J95" s="12"/>
    </row>
    <row r="96" spans="1:10" ht="64.5">
      <c r="A96" s="145" t="s">
        <v>96</v>
      </c>
      <c r="B96" s="122" t="s">
        <v>134</v>
      </c>
      <c r="C96" s="121" t="s">
        <v>14</v>
      </c>
      <c r="D96" s="174">
        <f>D92</f>
        <v>779.453</v>
      </c>
      <c r="E96" s="175"/>
      <c r="F96" s="175"/>
      <c r="G96" s="25"/>
      <c r="H96" s="12"/>
      <c r="I96" s="12"/>
      <c r="J96" s="12"/>
    </row>
    <row r="97" spans="1:10" ht="15">
      <c r="A97" s="119"/>
      <c r="B97" s="120"/>
      <c r="C97" s="121"/>
      <c r="D97" s="174"/>
      <c r="E97" s="175"/>
      <c r="F97" s="175"/>
      <c r="G97" s="25"/>
      <c r="H97" s="12"/>
      <c r="I97" s="12"/>
      <c r="J97" s="12"/>
    </row>
    <row r="98" spans="1:10" s="18" customFormat="1" ht="16.5" thickBot="1">
      <c r="A98" s="130"/>
      <c r="B98" s="131" t="s">
        <v>22</v>
      </c>
      <c r="C98" s="132"/>
      <c r="D98" s="177"/>
      <c r="E98" s="178"/>
      <c r="F98" s="179"/>
      <c r="G98" s="3"/>
      <c r="H98" s="11"/>
      <c r="I98" s="17"/>
      <c r="J98" s="17"/>
    </row>
    <row r="100" spans="1:10" ht="18.75" thickBot="1">
      <c r="A100" s="116" t="s">
        <v>63</v>
      </c>
      <c r="B100" s="144" t="s">
        <v>64</v>
      </c>
      <c r="C100" s="118"/>
      <c r="D100" s="172"/>
      <c r="E100" s="173"/>
      <c r="F100" s="173"/>
      <c r="G100" s="3"/>
      <c r="H100" s="11"/>
      <c r="I100" s="12"/>
      <c r="J100" s="12"/>
    </row>
    <row r="101" spans="1:10" ht="15.75" thickTop="1">
      <c r="A101" s="119"/>
      <c r="B101" s="120"/>
      <c r="C101" s="121"/>
      <c r="D101" s="174"/>
      <c r="E101" s="175"/>
      <c r="F101" s="175"/>
      <c r="G101" s="3"/>
      <c r="H101" s="11"/>
      <c r="I101" s="12"/>
      <c r="J101" s="12"/>
    </row>
    <row r="102" spans="1:10" ht="102.75">
      <c r="A102" s="133" t="s">
        <v>71</v>
      </c>
      <c r="B102" s="122" t="s">
        <v>112</v>
      </c>
      <c r="C102" s="121" t="s">
        <v>15</v>
      </c>
      <c r="D102" s="174">
        <f>D31</f>
        <v>374.83</v>
      </c>
      <c r="E102" s="175"/>
      <c r="F102" s="175"/>
      <c r="G102" s="3"/>
      <c r="H102" s="11"/>
      <c r="I102" s="11"/>
      <c r="J102" s="22"/>
    </row>
    <row r="103" spans="1:10" ht="15">
      <c r="A103" s="119"/>
      <c r="B103" s="120"/>
      <c r="C103" s="121"/>
      <c r="D103" s="174"/>
      <c r="E103" s="175"/>
      <c r="F103" s="175"/>
      <c r="G103" s="3"/>
      <c r="H103" s="11"/>
      <c r="I103" s="12"/>
      <c r="J103" s="12"/>
    </row>
    <row r="104" spans="1:11" ht="15">
      <c r="A104" s="145" t="s">
        <v>72</v>
      </c>
      <c r="B104" s="140" t="s">
        <v>67</v>
      </c>
      <c r="C104" s="121"/>
      <c r="D104" s="174"/>
      <c r="E104" s="175"/>
      <c r="F104" s="175"/>
      <c r="G104" s="25"/>
      <c r="H104" s="12"/>
      <c r="I104" s="12"/>
      <c r="J104" s="22"/>
      <c r="K104" s="29"/>
    </row>
    <row r="105" spans="1:11" ht="25.5">
      <c r="A105" s="119"/>
      <c r="B105" s="140" t="s">
        <v>104</v>
      </c>
      <c r="C105" s="121"/>
      <c r="D105" s="174"/>
      <c r="E105" s="175"/>
      <c r="F105" s="175"/>
      <c r="G105" s="25"/>
      <c r="H105" s="12"/>
      <c r="I105" s="12"/>
      <c r="J105" s="22"/>
      <c r="K105" s="29"/>
    </row>
    <row r="106" spans="1:11" ht="38.25">
      <c r="A106" s="119"/>
      <c r="B106" s="140" t="s">
        <v>68</v>
      </c>
      <c r="C106" s="121"/>
      <c r="D106" s="174"/>
      <c r="E106" s="175"/>
      <c r="F106" s="175"/>
      <c r="G106" s="25"/>
      <c r="H106" s="12"/>
      <c r="I106" s="12"/>
      <c r="J106" s="22"/>
      <c r="K106" s="29"/>
    </row>
    <row r="107" spans="1:11" ht="25.5">
      <c r="A107" s="119"/>
      <c r="B107" s="140" t="s">
        <v>69</v>
      </c>
      <c r="C107" s="121"/>
      <c r="D107" s="174"/>
      <c r="E107" s="175"/>
      <c r="F107" s="175"/>
      <c r="G107" s="25"/>
      <c r="H107" s="12"/>
      <c r="I107" s="12"/>
      <c r="J107" s="22"/>
      <c r="K107" s="29"/>
    </row>
    <row r="108" spans="1:11" ht="15">
      <c r="A108" s="119"/>
      <c r="B108" s="147" t="s">
        <v>215</v>
      </c>
      <c r="C108" s="138" t="s">
        <v>70</v>
      </c>
      <c r="D108" s="40">
        <v>15</v>
      </c>
      <c r="E108" s="39"/>
      <c r="F108" s="40"/>
      <c r="G108" s="79"/>
      <c r="H108" s="12"/>
      <c r="I108" s="12"/>
      <c r="J108" s="22"/>
      <c r="K108" s="29"/>
    </row>
    <row r="109" spans="1:11" ht="15">
      <c r="A109" s="119"/>
      <c r="B109" s="147" t="s">
        <v>220</v>
      </c>
      <c r="C109" s="150" t="s">
        <v>70</v>
      </c>
      <c r="D109" s="52">
        <v>4</v>
      </c>
      <c r="E109" s="39"/>
      <c r="F109" s="40"/>
      <c r="G109" s="79"/>
      <c r="H109" s="12"/>
      <c r="I109" s="12"/>
      <c r="J109" s="22"/>
      <c r="K109" s="29"/>
    </row>
    <row r="110" spans="1:11" ht="15">
      <c r="A110" s="119"/>
      <c r="B110" s="147" t="s">
        <v>189</v>
      </c>
      <c r="C110" s="150" t="s">
        <v>70</v>
      </c>
      <c r="D110" s="52">
        <v>5</v>
      </c>
      <c r="E110" s="39"/>
      <c r="F110" s="40"/>
      <c r="G110" s="79"/>
      <c r="H110" s="12"/>
      <c r="I110" s="12"/>
      <c r="J110" s="22"/>
      <c r="K110" s="29"/>
    </row>
    <row r="111" spans="1:10" ht="15">
      <c r="A111" s="119"/>
      <c r="B111" s="120"/>
      <c r="C111" s="121"/>
      <c r="D111" s="174"/>
      <c r="E111" s="175"/>
      <c r="F111" s="175"/>
      <c r="G111" s="25"/>
      <c r="H111" s="12"/>
      <c r="I111" s="12"/>
      <c r="J111" s="12"/>
    </row>
    <row r="112" spans="1:10" ht="63.75">
      <c r="A112" s="133" t="s">
        <v>73</v>
      </c>
      <c r="B112" s="140" t="s">
        <v>135</v>
      </c>
      <c r="C112" s="121"/>
      <c r="D112" s="174"/>
      <c r="E112" s="175"/>
      <c r="F112" s="175"/>
      <c r="G112" s="25"/>
      <c r="H112" s="12"/>
      <c r="I112" s="12"/>
      <c r="J112" s="12"/>
    </row>
    <row r="113" spans="1:10" ht="15">
      <c r="A113" s="119"/>
      <c r="B113" s="149" t="s">
        <v>136</v>
      </c>
      <c r="C113" s="150" t="s">
        <v>70</v>
      </c>
      <c r="D113" s="52">
        <v>23</v>
      </c>
      <c r="E113" s="39"/>
      <c r="F113" s="40"/>
      <c r="G113" s="25"/>
      <c r="H113" s="12"/>
      <c r="I113" s="12"/>
      <c r="J113" s="12"/>
    </row>
    <row r="114" spans="1:10" ht="15">
      <c r="A114" s="119"/>
      <c r="B114" s="149" t="s">
        <v>188</v>
      </c>
      <c r="C114" s="150" t="s">
        <v>70</v>
      </c>
      <c r="D114" s="52">
        <v>1</v>
      </c>
      <c r="E114" s="39"/>
      <c r="F114" s="40"/>
      <c r="G114" s="25"/>
      <c r="H114" s="12"/>
      <c r="I114" s="12"/>
      <c r="J114" s="12"/>
    </row>
    <row r="115" spans="1:10" ht="15">
      <c r="A115" s="119"/>
      <c r="B115" s="120"/>
      <c r="C115" s="121"/>
      <c r="D115" s="174"/>
      <c r="E115" s="175"/>
      <c r="F115" s="175"/>
      <c r="G115" s="25"/>
      <c r="H115" s="12"/>
      <c r="I115" s="12"/>
      <c r="J115" s="12"/>
    </row>
    <row r="116" spans="1:10" ht="51.75">
      <c r="A116" s="145" t="s">
        <v>74</v>
      </c>
      <c r="B116" s="122" t="s">
        <v>119</v>
      </c>
      <c r="C116" s="121" t="s">
        <v>19</v>
      </c>
      <c r="D116" s="174">
        <v>12</v>
      </c>
      <c r="E116" s="175"/>
      <c r="F116" s="175"/>
      <c r="G116" s="25"/>
      <c r="H116" s="12"/>
      <c r="I116" s="12"/>
      <c r="J116" s="12"/>
    </row>
    <row r="117" spans="1:10" ht="15">
      <c r="A117" s="119"/>
      <c r="B117" s="120"/>
      <c r="C117" s="121"/>
      <c r="D117" s="174"/>
      <c r="E117" s="175"/>
      <c r="F117" s="175"/>
      <c r="G117" s="25"/>
      <c r="H117" s="12"/>
      <c r="I117" s="12"/>
      <c r="J117" s="12"/>
    </row>
    <row r="118" spans="1:10" ht="39">
      <c r="A118" s="145" t="s">
        <v>75</v>
      </c>
      <c r="B118" s="134" t="s">
        <v>193</v>
      </c>
      <c r="C118" s="121" t="s">
        <v>31</v>
      </c>
      <c r="D118" s="174">
        <v>9</v>
      </c>
      <c r="E118" s="175"/>
      <c r="F118" s="175"/>
      <c r="G118" s="25"/>
      <c r="H118" s="12"/>
      <c r="I118" s="12"/>
      <c r="J118" s="12"/>
    </row>
    <row r="119" spans="1:10" ht="15">
      <c r="A119" s="119"/>
      <c r="B119" s="120"/>
      <c r="C119" s="121"/>
      <c r="D119" s="174"/>
      <c r="E119" s="175"/>
      <c r="F119" s="175"/>
      <c r="G119" s="25"/>
      <c r="H119" s="12"/>
      <c r="I119" s="12"/>
      <c r="J119" s="12"/>
    </row>
    <row r="120" spans="1:10" ht="39">
      <c r="A120" s="145" t="s">
        <v>194</v>
      </c>
      <c r="B120" s="134" t="s">
        <v>214</v>
      </c>
      <c r="C120" s="121" t="s">
        <v>31</v>
      </c>
      <c r="D120" s="174">
        <v>2</v>
      </c>
      <c r="E120" s="175"/>
      <c r="F120" s="175"/>
      <c r="G120" s="25"/>
      <c r="H120" s="12"/>
      <c r="I120" s="12"/>
      <c r="J120" s="12"/>
    </row>
    <row r="121" spans="1:10" ht="15">
      <c r="A121" s="119"/>
      <c r="B121" s="120"/>
      <c r="C121" s="121"/>
      <c r="D121" s="174"/>
      <c r="E121" s="175"/>
      <c r="F121" s="175"/>
      <c r="G121" s="25"/>
      <c r="H121" s="12"/>
      <c r="I121" s="12"/>
      <c r="J121" s="12"/>
    </row>
    <row r="122" spans="1:10" ht="77.25">
      <c r="A122" s="145" t="s">
        <v>196</v>
      </c>
      <c r="B122" s="134" t="s">
        <v>195</v>
      </c>
      <c r="C122" s="121" t="s">
        <v>31</v>
      </c>
      <c r="D122" s="174">
        <v>11</v>
      </c>
      <c r="E122" s="175"/>
      <c r="F122" s="175"/>
      <c r="G122" s="25"/>
      <c r="H122" s="12"/>
      <c r="I122" s="12"/>
      <c r="J122" s="12"/>
    </row>
    <row r="123" spans="1:10" ht="15">
      <c r="A123" s="119"/>
      <c r="B123" s="120"/>
      <c r="C123" s="121"/>
      <c r="D123" s="174"/>
      <c r="E123" s="175"/>
      <c r="F123" s="175"/>
      <c r="G123" s="25"/>
      <c r="H123" s="12"/>
      <c r="I123" s="12"/>
      <c r="J123" s="12"/>
    </row>
    <row r="124" spans="1:10" s="18" customFormat="1" ht="16.5" thickBot="1">
      <c r="A124" s="130"/>
      <c r="B124" s="131" t="s">
        <v>83</v>
      </c>
      <c r="C124" s="132"/>
      <c r="D124" s="177"/>
      <c r="E124" s="178"/>
      <c r="F124" s="179"/>
      <c r="G124" s="3"/>
      <c r="H124" s="11"/>
      <c r="I124" s="17"/>
      <c r="J124" s="17"/>
    </row>
    <row r="126" spans="1:6" ht="18.75" thickBot="1">
      <c r="A126" s="155" t="s">
        <v>77</v>
      </c>
      <c r="B126" s="144" t="s">
        <v>137</v>
      </c>
      <c r="C126" s="118"/>
      <c r="D126" s="172"/>
      <c r="E126" s="173"/>
      <c r="F126" s="173"/>
    </row>
    <row r="127" spans="1:6" ht="15.75" thickTop="1">
      <c r="A127" s="119"/>
      <c r="B127" s="120"/>
      <c r="C127" s="121"/>
      <c r="D127" s="174"/>
      <c r="E127" s="175"/>
      <c r="F127" s="175"/>
    </row>
    <row r="128" spans="1:6" ht="51">
      <c r="A128" s="145" t="s">
        <v>97</v>
      </c>
      <c r="B128" s="120" t="s">
        <v>138</v>
      </c>
      <c r="C128" s="121" t="s">
        <v>31</v>
      </c>
      <c r="D128" s="174">
        <v>1</v>
      </c>
      <c r="E128" s="175"/>
      <c r="F128" s="175"/>
    </row>
    <row r="129" spans="1:6" ht="15">
      <c r="A129" s="119"/>
      <c r="B129" s="120"/>
      <c r="C129" s="121"/>
      <c r="D129" s="174"/>
      <c r="E129" s="175"/>
      <c r="F129" s="175"/>
    </row>
    <row r="130" spans="1:6" ht="38.25">
      <c r="A130" s="145" t="s">
        <v>98</v>
      </c>
      <c r="B130" s="120" t="s">
        <v>139</v>
      </c>
      <c r="C130" s="121" t="s">
        <v>31</v>
      </c>
      <c r="D130" s="174">
        <v>1</v>
      </c>
      <c r="E130" s="175"/>
      <c r="F130" s="175"/>
    </row>
    <row r="131" spans="1:6" ht="15">
      <c r="A131" s="119"/>
      <c r="B131" s="120"/>
      <c r="C131" s="121"/>
      <c r="D131" s="174"/>
      <c r="E131" s="175"/>
      <c r="F131" s="175"/>
    </row>
    <row r="132" spans="1:6" ht="26.25">
      <c r="A132" s="145" t="s">
        <v>99</v>
      </c>
      <c r="B132" s="156" t="s">
        <v>35</v>
      </c>
      <c r="C132" s="121" t="s">
        <v>31</v>
      </c>
      <c r="D132" s="174">
        <v>1</v>
      </c>
      <c r="E132" s="175"/>
      <c r="F132" s="175"/>
    </row>
    <row r="133" spans="1:6" ht="15">
      <c r="A133" s="119"/>
      <c r="B133" s="120"/>
      <c r="C133" s="121"/>
      <c r="D133" s="174"/>
      <c r="E133" s="175"/>
      <c r="F133" s="175"/>
    </row>
    <row r="134" spans="1:6" ht="51.75">
      <c r="A134" s="145" t="s">
        <v>100</v>
      </c>
      <c r="B134" s="156" t="s">
        <v>33</v>
      </c>
      <c r="C134" s="121" t="s">
        <v>31</v>
      </c>
      <c r="D134" s="174">
        <v>1</v>
      </c>
      <c r="E134" s="175"/>
      <c r="F134" s="175"/>
    </row>
    <row r="135" spans="1:6" ht="15">
      <c r="A135" s="119"/>
      <c r="B135" s="122"/>
      <c r="C135" s="121"/>
      <c r="D135" s="174"/>
      <c r="E135" s="175"/>
      <c r="F135" s="175"/>
    </row>
    <row r="136" spans="1:6" ht="15">
      <c r="A136" s="145" t="s">
        <v>101</v>
      </c>
      <c r="B136" s="156" t="s">
        <v>140</v>
      </c>
      <c r="C136" s="121" t="s">
        <v>31</v>
      </c>
      <c r="D136" s="174">
        <f>D35</f>
        <v>5</v>
      </c>
      <c r="E136" s="175"/>
      <c r="F136" s="175"/>
    </row>
    <row r="137" spans="1:6" ht="15">
      <c r="A137" s="119"/>
      <c r="B137" s="122"/>
      <c r="C137" s="121"/>
      <c r="D137" s="174"/>
      <c r="E137" s="175"/>
      <c r="F137" s="175"/>
    </row>
    <row r="138" spans="1:6" ht="38.25">
      <c r="A138" s="145" t="s">
        <v>102</v>
      </c>
      <c r="B138" s="120" t="s">
        <v>141</v>
      </c>
      <c r="C138" s="121" t="s">
        <v>31</v>
      </c>
      <c r="D138" s="174">
        <v>1</v>
      </c>
      <c r="E138" s="175"/>
      <c r="F138" s="175"/>
    </row>
    <row r="139" spans="1:6" ht="15">
      <c r="A139" s="119"/>
      <c r="B139" s="122"/>
      <c r="C139" s="121"/>
      <c r="D139" s="174"/>
      <c r="E139" s="175"/>
      <c r="F139" s="175"/>
    </row>
    <row r="140" spans="1:6" ht="51.75">
      <c r="A140" s="145" t="s">
        <v>103</v>
      </c>
      <c r="B140" s="156" t="s">
        <v>142</v>
      </c>
      <c r="C140" s="121" t="s">
        <v>31</v>
      </c>
      <c r="D140" s="174">
        <v>1</v>
      </c>
      <c r="E140" s="175"/>
      <c r="F140" s="175"/>
    </row>
    <row r="141" spans="1:6" ht="15">
      <c r="A141" s="119"/>
      <c r="B141" s="122"/>
      <c r="C141" s="121"/>
      <c r="D141" s="174"/>
      <c r="E141" s="175"/>
      <c r="F141" s="175"/>
    </row>
    <row r="142" spans="1:6" ht="38.25">
      <c r="A142" s="145" t="s">
        <v>146</v>
      </c>
      <c r="B142" s="120" t="s">
        <v>143</v>
      </c>
      <c r="C142" s="121" t="s">
        <v>31</v>
      </c>
      <c r="D142" s="174">
        <v>1</v>
      </c>
      <c r="E142" s="175"/>
      <c r="F142" s="175"/>
    </row>
    <row r="143" spans="1:6" ht="15">
      <c r="A143" s="119"/>
      <c r="B143" s="120"/>
      <c r="C143" s="121"/>
      <c r="D143" s="174"/>
      <c r="E143" s="175"/>
      <c r="F143" s="175"/>
    </row>
    <row r="144" spans="1:6" ht="26.25">
      <c r="A144" s="145" t="s">
        <v>147</v>
      </c>
      <c r="B144" s="156" t="s">
        <v>144</v>
      </c>
      <c r="C144" s="121" t="s">
        <v>31</v>
      </c>
      <c r="D144" s="174">
        <v>1</v>
      </c>
      <c r="E144" s="175"/>
      <c r="F144" s="175"/>
    </row>
    <row r="145" spans="1:6" ht="15">
      <c r="A145" s="119"/>
      <c r="B145" s="122"/>
      <c r="C145" s="121"/>
      <c r="D145" s="174"/>
      <c r="E145" s="175"/>
      <c r="F145" s="175"/>
    </row>
    <row r="146" spans="1:6" ht="16.5" thickBot="1">
      <c r="A146" s="157"/>
      <c r="B146" s="131" t="s">
        <v>145</v>
      </c>
      <c r="C146" s="132"/>
      <c r="D146" s="177"/>
      <c r="E146" s="178"/>
      <c r="F146" s="179"/>
    </row>
    <row r="148" spans="1:10" ht="18.75" thickBot="1">
      <c r="A148" s="116" t="s">
        <v>154</v>
      </c>
      <c r="B148" s="144" t="s">
        <v>76</v>
      </c>
      <c r="C148" s="118"/>
      <c r="D148" s="172"/>
      <c r="E148" s="173"/>
      <c r="F148" s="173"/>
      <c r="G148" s="3"/>
      <c r="H148" s="11"/>
      <c r="I148" s="12"/>
      <c r="J148" s="12"/>
    </row>
    <row r="149" spans="1:10" ht="15.75" thickTop="1">
      <c r="A149" s="119"/>
      <c r="B149" s="120"/>
      <c r="C149" s="121"/>
      <c r="D149" s="174"/>
      <c r="E149" s="175"/>
      <c r="F149" s="175"/>
      <c r="G149" s="3"/>
      <c r="H149" s="11"/>
      <c r="I149" s="12"/>
      <c r="J149" s="12"/>
    </row>
    <row r="150" spans="1:10" ht="25.5">
      <c r="A150" s="145" t="s">
        <v>155</v>
      </c>
      <c r="B150" s="120" t="s">
        <v>17</v>
      </c>
      <c r="C150" s="121" t="s">
        <v>31</v>
      </c>
      <c r="D150" s="176" t="s">
        <v>186</v>
      </c>
      <c r="E150" s="175"/>
      <c r="F150" s="175"/>
      <c r="G150" s="3"/>
      <c r="H150" s="11"/>
      <c r="I150" s="12"/>
      <c r="J150" s="12"/>
    </row>
    <row r="151" spans="1:10" ht="15">
      <c r="A151" s="119"/>
      <c r="B151" s="120"/>
      <c r="C151" s="121"/>
      <c r="D151" s="174"/>
      <c r="E151" s="175"/>
      <c r="F151" s="175"/>
      <c r="G151" s="3"/>
      <c r="H151" s="11"/>
      <c r="I151" s="12"/>
      <c r="J151" s="12"/>
    </row>
    <row r="152" spans="1:10" ht="15">
      <c r="A152" s="145" t="s">
        <v>156</v>
      </c>
      <c r="B152" s="158" t="s">
        <v>148</v>
      </c>
      <c r="C152" s="121" t="s">
        <v>31</v>
      </c>
      <c r="D152" s="176" t="s">
        <v>187</v>
      </c>
      <c r="E152" s="175"/>
      <c r="F152" s="175"/>
      <c r="G152" s="3"/>
      <c r="H152" s="11"/>
      <c r="I152" s="12"/>
      <c r="J152" s="12"/>
    </row>
    <row r="153" spans="1:10" ht="15">
      <c r="A153" s="119"/>
      <c r="B153" s="120"/>
      <c r="C153" s="121"/>
      <c r="D153" s="174"/>
      <c r="E153" s="175"/>
      <c r="F153" s="175"/>
      <c r="G153" s="3"/>
      <c r="H153" s="11"/>
      <c r="I153" s="12"/>
      <c r="J153" s="12"/>
    </row>
    <row r="154" spans="1:10" ht="39">
      <c r="A154" s="145" t="s">
        <v>157</v>
      </c>
      <c r="B154" s="122" t="s">
        <v>78</v>
      </c>
      <c r="C154" s="121" t="s">
        <v>31</v>
      </c>
      <c r="D154" s="174">
        <v>1</v>
      </c>
      <c r="E154" s="175"/>
      <c r="F154" s="175"/>
      <c r="G154" s="3"/>
      <c r="H154" s="11"/>
      <c r="I154" s="12"/>
      <c r="J154" s="12"/>
    </row>
    <row r="155" spans="1:10" ht="15">
      <c r="A155" s="119"/>
      <c r="B155" s="120"/>
      <c r="C155" s="121"/>
      <c r="D155" s="174"/>
      <c r="E155" s="175"/>
      <c r="F155" s="175"/>
      <c r="G155" s="3"/>
      <c r="H155" s="11"/>
      <c r="I155" s="12"/>
      <c r="J155" s="12"/>
    </row>
    <row r="156" spans="1:10" ht="15">
      <c r="A156" s="145" t="s">
        <v>158</v>
      </c>
      <c r="B156" s="122" t="s">
        <v>149</v>
      </c>
      <c r="C156" s="121" t="s">
        <v>31</v>
      </c>
      <c r="D156" s="174">
        <v>1</v>
      </c>
      <c r="E156" s="175"/>
      <c r="F156" s="175"/>
      <c r="G156" s="3"/>
      <c r="H156" s="11"/>
      <c r="I156" s="12"/>
      <c r="J156" s="12"/>
    </row>
    <row r="157" spans="1:10" ht="15">
      <c r="A157" s="119"/>
      <c r="B157" s="120"/>
      <c r="C157" s="121"/>
      <c r="D157" s="174"/>
      <c r="E157" s="175"/>
      <c r="F157" s="175"/>
      <c r="G157" s="3"/>
      <c r="H157" s="11"/>
      <c r="I157" s="12"/>
      <c r="J157" s="12"/>
    </row>
    <row r="158" spans="1:10" ht="26.25">
      <c r="A158" s="145" t="s">
        <v>159</v>
      </c>
      <c r="B158" s="122" t="s">
        <v>79</v>
      </c>
      <c r="C158" s="121" t="s">
        <v>15</v>
      </c>
      <c r="D158" s="174">
        <f>D31</f>
        <v>374.83</v>
      </c>
      <c r="E158" s="175"/>
      <c r="F158" s="175"/>
      <c r="G158" s="3"/>
      <c r="H158" s="11"/>
      <c r="I158" s="12"/>
      <c r="J158" s="12"/>
    </row>
    <row r="159" spans="1:10" ht="15">
      <c r="A159" s="119"/>
      <c r="B159" s="120"/>
      <c r="C159" s="121"/>
      <c r="D159" s="174"/>
      <c r="E159" s="175"/>
      <c r="F159" s="175"/>
      <c r="G159" s="3"/>
      <c r="H159" s="11"/>
      <c r="I159" s="12"/>
      <c r="J159" s="12"/>
    </row>
    <row r="160" spans="1:10" ht="26.25">
      <c r="A160" s="145" t="s">
        <v>160</v>
      </c>
      <c r="B160" s="122" t="s">
        <v>80</v>
      </c>
      <c r="C160" s="121" t="s">
        <v>15</v>
      </c>
      <c r="D160" s="174">
        <f>D158</f>
        <v>374.83</v>
      </c>
      <c r="E160" s="175"/>
      <c r="F160" s="175"/>
      <c r="G160" s="3"/>
      <c r="H160" s="11"/>
      <c r="I160" s="12"/>
      <c r="J160" s="12"/>
    </row>
    <row r="161" spans="1:10" ht="15">
      <c r="A161" s="119"/>
      <c r="B161" s="120"/>
      <c r="C161" s="121"/>
      <c r="D161" s="174"/>
      <c r="E161" s="175"/>
      <c r="F161" s="175"/>
      <c r="G161" s="3"/>
      <c r="H161" s="11"/>
      <c r="I161" s="12"/>
      <c r="J161" s="12"/>
    </row>
    <row r="162" spans="1:10" ht="15">
      <c r="A162" s="145" t="s">
        <v>161</v>
      </c>
      <c r="B162" s="122" t="s">
        <v>81</v>
      </c>
      <c r="C162" s="121" t="s">
        <v>14</v>
      </c>
      <c r="D162" s="174">
        <f>D158*3</f>
        <v>1124.49</v>
      </c>
      <c r="E162" s="175"/>
      <c r="F162" s="175"/>
      <c r="G162" s="3"/>
      <c r="H162" s="11"/>
      <c r="I162" s="12"/>
      <c r="J162" s="12"/>
    </row>
    <row r="163" spans="1:10" ht="15">
      <c r="A163" s="119"/>
      <c r="B163" s="122"/>
      <c r="C163" s="121"/>
      <c r="D163" s="174"/>
      <c r="E163" s="175"/>
      <c r="F163" s="175"/>
      <c r="G163" s="3"/>
      <c r="H163" s="11"/>
      <c r="I163" s="12"/>
      <c r="J163" s="12"/>
    </row>
    <row r="164" spans="1:10" ht="51">
      <c r="A164" s="145" t="s">
        <v>162</v>
      </c>
      <c r="B164" s="129" t="s">
        <v>150</v>
      </c>
      <c r="C164" s="121" t="s">
        <v>31</v>
      </c>
      <c r="D164" s="174">
        <v>1</v>
      </c>
      <c r="E164" s="175"/>
      <c r="F164" s="175"/>
      <c r="G164" s="3"/>
      <c r="H164" s="11"/>
      <c r="I164" s="12"/>
      <c r="J164" s="12"/>
    </row>
    <row r="165" spans="1:10" ht="15">
      <c r="A165" s="119"/>
      <c r="B165" s="122"/>
      <c r="C165" s="121"/>
      <c r="D165" s="174"/>
      <c r="E165" s="181"/>
      <c r="F165" s="175"/>
      <c r="G165" s="3"/>
      <c r="H165" s="11"/>
      <c r="I165" s="12"/>
      <c r="J165" s="12"/>
    </row>
    <row r="166" spans="1:10" ht="114.75">
      <c r="A166" s="145" t="s">
        <v>163</v>
      </c>
      <c r="B166" s="129" t="s">
        <v>151</v>
      </c>
      <c r="C166" s="121" t="s">
        <v>31</v>
      </c>
      <c r="D166" s="174">
        <v>1</v>
      </c>
      <c r="E166" s="175"/>
      <c r="F166" s="175"/>
      <c r="G166" s="3"/>
      <c r="H166" s="11"/>
      <c r="I166" s="11"/>
      <c r="J166" s="22"/>
    </row>
    <row r="167" spans="1:10" ht="15">
      <c r="A167" s="119"/>
      <c r="B167" s="122"/>
      <c r="C167" s="121"/>
      <c r="D167" s="174"/>
      <c r="E167" s="175"/>
      <c r="F167" s="175"/>
      <c r="G167" s="3"/>
      <c r="H167" s="11"/>
      <c r="I167" s="11"/>
      <c r="J167" s="22"/>
    </row>
    <row r="168" spans="1:10" ht="51">
      <c r="A168" s="145" t="s">
        <v>164</v>
      </c>
      <c r="B168" s="129" t="s">
        <v>152</v>
      </c>
      <c r="C168" s="121" t="s">
        <v>31</v>
      </c>
      <c r="D168" s="174">
        <v>1</v>
      </c>
      <c r="E168" s="175"/>
      <c r="F168" s="175"/>
      <c r="G168" s="3"/>
      <c r="H168" s="11"/>
      <c r="I168" s="11"/>
      <c r="J168" s="22"/>
    </row>
    <row r="169" spans="1:10" ht="15">
      <c r="A169" s="119"/>
      <c r="B169" s="122"/>
      <c r="C169" s="121"/>
      <c r="D169" s="174"/>
      <c r="E169" s="175"/>
      <c r="F169" s="175"/>
      <c r="G169" s="3"/>
      <c r="H169" s="11"/>
      <c r="I169" s="11"/>
      <c r="J169" s="22"/>
    </row>
    <row r="170" spans="1:10" ht="63.75">
      <c r="A170" s="145" t="s">
        <v>165</v>
      </c>
      <c r="B170" s="129" t="s">
        <v>153</v>
      </c>
      <c r="C170" s="121" t="s">
        <v>31</v>
      </c>
      <c r="D170" s="174">
        <v>1</v>
      </c>
      <c r="E170" s="175"/>
      <c r="F170" s="175"/>
      <c r="G170" s="3"/>
      <c r="H170" s="11"/>
      <c r="I170" s="11"/>
      <c r="J170" s="22"/>
    </row>
    <row r="171" spans="1:10" ht="15">
      <c r="A171" s="119"/>
      <c r="B171" s="120"/>
      <c r="C171" s="121"/>
      <c r="D171" s="174"/>
      <c r="E171" s="175"/>
      <c r="F171" s="175"/>
      <c r="G171" s="3"/>
      <c r="H171" s="11"/>
      <c r="I171" s="12"/>
      <c r="J171" s="12"/>
    </row>
    <row r="172" spans="1:10" s="18" customFormat="1" ht="16.5" thickBot="1">
      <c r="A172" s="130"/>
      <c r="B172" s="131" t="s">
        <v>82</v>
      </c>
      <c r="C172" s="132"/>
      <c r="D172" s="177"/>
      <c r="E172" s="178"/>
      <c r="F172" s="179"/>
      <c r="G172" s="3"/>
      <c r="H172" s="11"/>
      <c r="I172" s="17"/>
      <c r="J172" s="17"/>
    </row>
  </sheetData>
  <sheetProtection password="E5B8" sheet="1" objects="1" scenarios="1" selectLockedCells="1"/>
  <protectedRanges>
    <protectedRange sqref="A90 A94 A102 A69:A70 A63" name="Obseg1_2_3"/>
    <protectedRange sqref="B31" name="Obseg1_2_1"/>
    <protectedRange sqref="B33" name="Obseg1_2_2"/>
    <protectedRange sqref="B37" name="Obseg1_28"/>
    <protectedRange sqref="B35" name="Obseg1_30"/>
    <protectedRange sqref="B39" name="Obseg1_31"/>
    <protectedRange sqref="B47 B49" name="Obseg1_31_2"/>
    <protectedRange sqref="B41" name="Obseg1_30_1"/>
    <protectedRange sqref="B43 B45" name="Obseg1_27_1_1"/>
    <protectedRange sqref="B51" name="Obseg1_30_3"/>
    <protectedRange sqref="B94" name="Obseg1_6"/>
    <protectedRange sqref="B158" name="Obseg1"/>
    <protectedRange sqref="B160" name="Obseg1_1"/>
    <protectedRange sqref="B162" name="Obseg1_4"/>
    <protectedRange sqref="B164" name="Obseg1_7"/>
    <protectedRange sqref="B168" name="Obseg1_8"/>
    <protectedRange sqref="B170" name="Obseg1_3_1"/>
    <protectedRange sqref="B64:B66" name="Obseg1_3_2"/>
    <protectedRange sqref="B69:B70" name="Obseg1_5_1"/>
    <protectedRange sqref="A59" name="Obseg1_2_3_1"/>
  </protectedRanges>
  <mergeCells count="2">
    <mergeCell ref="E23:F23"/>
    <mergeCell ref="E27:F27"/>
  </mergeCells>
  <printOptions gridLines="1"/>
  <pageMargins left="1.1811023622047245" right="0.5511811023622047" top="0.984251968503937" bottom="1.1811023622047245" header="0.5118110236220472" footer="0.5118110236220472"/>
  <pageSetup fitToHeight="0" fitToWidth="1" horizontalDpi="600" verticalDpi="600" orientation="portrait" paperSize="9" scale="90" r:id="rId1"/>
  <headerFooter>
    <oddHeader>&amp;L&amp;"Arial,Poševno"&amp;8SEGIS projektiranje in inženiring d.o.o.TEL: +386 (0)8 200 11 60  -  FAX: +386 (0)8 200 11 61  -  info@segis.si  -  www.segis.si&amp;R&amp;8&amp;P od &amp;N</oddHeader>
    <oddFooter>&amp;L&amp;8Datoteka: 08013PZI_POPIS                                                  &amp;R&amp;8Št. načrta: 08013PZI03</oddFooter>
  </headerFooter>
  <rowBreaks count="2" manualBreakCount="2">
    <brk id="28" max="5" man="1"/>
    <brk id="9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8"/>
  <sheetViews>
    <sheetView view="pageBreakPreview" zoomScaleSheetLayoutView="100" zoomScalePageLayoutView="115" workbookViewId="0" topLeftCell="A1">
      <selection activeCell="F17" sqref="F17"/>
    </sheetView>
  </sheetViews>
  <sheetFormatPr defaultColWidth="9.00390625" defaultRowHeight="12.75"/>
  <cols>
    <col min="1" max="1" width="5.125" style="159" customWidth="1"/>
    <col min="2" max="2" width="37.625" style="159" customWidth="1"/>
    <col min="3" max="3" width="5.00390625" style="160" customWidth="1"/>
    <col min="4" max="4" width="8.125" style="182" customWidth="1"/>
    <col min="5" max="5" width="9.625" style="183" customWidth="1"/>
    <col min="6" max="6" width="14.25390625" style="183" customWidth="1"/>
    <col min="7" max="7" width="11.125" style="180" customWidth="1"/>
    <col min="8" max="8" width="9.00390625" style="180" customWidth="1"/>
    <col min="9" max="16384" width="9.00390625" style="6" customWidth="1"/>
  </cols>
  <sheetData>
    <row r="1" spans="1:10" ht="15.75" thickBot="1">
      <c r="A1" s="85" t="s">
        <v>0</v>
      </c>
      <c r="B1" s="86" t="s">
        <v>1</v>
      </c>
      <c r="C1" s="87" t="s">
        <v>2</v>
      </c>
      <c r="D1" s="1" t="s">
        <v>3</v>
      </c>
      <c r="E1" s="2"/>
      <c r="F1" s="2"/>
      <c r="G1" s="3"/>
      <c r="H1" s="4"/>
      <c r="I1" s="5"/>
      <c r="J1" s="5"/>
    </row>
    <row r="2" spans="1:10" ht="15">
      <c r="A2" s="88"/>
      <c r="B2" s="89"/>
      <c r="C2" s="90"/>
      <c r="D2" s="7"/>
      <c r="E2" s="8"/>
      <c r="F2" s="8"/>
      <c r="G2" s="3"/>
      <c r="H2" s="9"/>
      <c r="I2" s="10"/>
      <c r="J2" s="10"/>
    </row>
    <row r="3" spans="1:10" ht="20.25">
      <c r="A3" s="91"/>
      <c r="B3" s="92" t="s">
        <v>221</v>
      </c>
      <c r="C3" s="92"/>
      <c r="D3" s="84"/>
      <c r="E3" s="84"/>
      <c r="F3" s="84"/>
      <c r="G3" s="3"/>
      <c r="H3" s="9"/>
      <c r="I3" s="10"/>
      <c r="J3" s="10"/>
    </row>
    <row r="4" spans="1:10" ht="20.25">
      <c r="A4" s="91"/>
      <c r="B4" s="93"/>
      <c r="C4" s="94"/>
      <c r="D4" s="161"/>
      <c r="E4" s="162"/>
      <c r="F4" s="162"/>
      <c r="G4" s="3"/>
      <c r="H4" s="9"/>
      <c r="I4" s="10"/>
      <c r="J4" s="10"/>
    </row>
    <row r="5" spans="1:10" ht="20.25">
      <c r="A5" s="91"/>
      <c r="B5" s="93"/>
      <c r="C5" s="94"/>
      <c r="D5" s="161"/>
      <c r="E5" s="162"/>
      <c r="F5" s="162"/>
      <c r="G5" s="3"/>
      <c r="H5" s="9"/>
      <c r="I5" s="10"/>
      <c r="J5" s="10"/>
    </row>
    <row r="6" spans="1:10" ht="15">
      <c r="A6" s="95"/>
      <c r="B6" s="96"/>
      <c r="C6" s="97"/>
      <c r="D6" s="163"/>
      <c r="E6" s="164"/>
      <c r="F6" s="164"/>
      <c r="G6" s="3"/>
      <c r="H6" s="9"/>
      <c r="I6" s="10"/>
      <c r="J6" s="10"/>
    </row>
    <row r="7" spans="1:10" ht="18.75" thickBot="1">
      <c r="A7" s="98"/>
      <c r="B7" s="99" t="s">
        <v>4</v>
      </c>
      <c r="C7" s="100"/>
      <c r="D7" s="165"/>
      <c r="E7" s="166"/>
      <c r="F7" s="166"/>
      <c r="G7" s="3"/>
      <c r="H7" s="9"/>
      <c r="I7" s="10"/>
      <c r="J7" s="10"/>
    </row>
    <row r="8" spans="1:10" ht="15.75" thickTop="1">
      <c r="A8" s="95"/>
      <c r="B8" s="96"/>
      <c r="C8" s="97"/>
      <c r="D8" s="163"/>
      <c r="E8" s="164"/>
      <c r="F8" s="167"/>
      <c r="G8" s="3"/>
      <c r="H8" s="9"/>
      <c r="I8" s="10"/>
      <c r="J8" s="10"/>
    </row>
    <row r="9" spans="1:10" ht="15.75">
      <c r="A9" s="101" t="s">
        <v>5</v>
      </c>
      <c r="B9" s="102" t="s">
        <v>6</v>
      </c>
      <c r="C9" s="103"/>
      <c r="D9" s="168"/>
      <c r="E9" s="169"/>
      <c r="F9" s="170"/>
      <c r="G9" s="3"/>
      <c r="H9" s="9"/>
      <c r="I9" s="10"/>
      <c r="J9" s="10"/>
    </row>
    <row r="10" spans="1:10" ht="15.75">
      <c r="A10" s="101"/>
      <c r="B10" s="102"/>
      <c r="C10" s="103"/>
      <c r="D10" s="168"/>
      <c r="E10" s="169"/>
      <c r="F10" s="170"/>
      <c r="G10" s="3"/>
      <c r="H10" s="9"/>
      <c r="I10" s="10"/>
      <c r="J10" s="10"/>
    </row>
    <row r="11" spans="1:10" ht="15.75">
      <c r="A11" s="101" t="s">
        <v>7</v>
      </c>
      <c r="B11" s="104" t="s">
        <v>8</v>
      </c>
      <c r="C11" s="103"/>
      <c r="D11" s="168"/>
      <c r="E11" s="169"/>
      <c r="F11" s="170"/>
      <c r="G11" s="3"/>
      <c r="H11" s="9"/>
      <c r="I11" s="10"/>
      <c r="J11" s="10"/>
    </row>
    <row r="12" spans="1:10" ht="15.75">
      <c r="A12" s="101"/>
      <c r="B12" s="102"/>
      <c r="C12" s="103"/>
      <c r="D12" s="168"/>
      <c r="E12" s="169"/>
      <c r="F12" s="170"/>
      <c r="G12" s="3"/>
      <c r="H12" s="9"/>
      <c r="I12" s="10"/>
      <c r="J12" s="10"/>
    </row>
    <row r="13" spans="1:10" ht="15.75">
      <c r="A13" s="101" t="s">
        <v>9</v>
      </c>
      <c r="B13" s="102" t="s">
        <v>10</v>
      </c>
      <c r="C13" s="103"/>
      <c r="D13" s="168"/>
      <c r="E13" s="169"/>
      <c r="F13" s="170"/>
      <c r="G13" s="3"/>
      <c r="H13" s="9"/>
      <c r="I13" s="10"/>
      <c r="J13" s="10"/>
    </row>
    <row r="14" spans="1:10" ht="15.75">
      <c r="A14" s="101"/>
      <c r="B14" s="102"/>
      <c r="C14" s="103"/>
      <c r="D14" s="168"/>
      <c r="E14" s="169"/>
      <c r="F14" s="170"/>
      <c r="G14" s="3"/>
      <c r="H14" s="9"/>
      <c r="I14" s="10"/>
      <c r="J14" s="10"/>
    </row>
    <row r="15" spans="1:10" ht="15.75">
      <c r="A15" s="101" t="s">
        <v>63</v>
      </c>
      <c r="B15" s="102" t="s">
        <v>64</v>
      </c>
      <c r="C15" s="103"/>
      <c r="D15" s="168"/>
      <c r="E15" s="169"/>
      <c r="F15" s="170"/>
      <c r="G15" s="3"/>
      <c r="H15" s="9"/>
      <c r="I15" s="10"/>
      <c r="J15" s="10"/>
    </row>
    <row r="16" spans="1:10" ht="15.75">
      <c r="A16" s="101"/>
      <c r="B16" s="102"/>
      <c r="C16" s="103"/>
      <c r="D16" s="168"/>
      <c r="E16" s="169"/>
      <c r="F16" s="170"/>
      <c r="G16" s="3"/>
      <c r="H16" s="9"/>
      <c r="I16" s="10"/>
      <c r="J16" s="10"/>
    </row>
    <row r="17" spans="1:10" ht="15.75">
      <c r="A17" s="101" t="s">
        <v>77</v>
      </c>
      <c r="B17" s="102" t="s">
        <v>137</v>
      </c>
      <c r="C17" s="103"/>
      <c r="D17" s="168"/>
      <c r="E17" s="169"/>
      <c r="F17" s="170"/>
      <c r="G17" s="3"/>
      <c r="H17" s="9"/>
      <c r="I17" s="10"/>
      <c r="J17" s="10"/>
    </row>
    <row r="18" spans="1:10" ht="15.75">
      <c r="A18" s="101"/>
      <c r="B18" s="102"/>
      <c r="C18" s="103"/>
      <c r="D18" s="168"/>
      <c r="E18" s="169"/>
      <c r="F18" s="170"/>
      <c r="G18" s="3"/>
      <c r="H18" s="11"/>
      <c r="I18" s="12"/>
      <c r="J18" s="12"/>
    </row>
    <row r="19" spans="1:10" ht="15.75">
      <c r="A19" s="101" t="s">
        <v>154</v>
      </c>
      <c r="B19" s="102" t="s">
        <v>76</v>
      </c>
      <c r="C19" s="103"/>
      <c r="D19" s="168"/>
      <c r="E19" s="169"/>
      <c r="F19" s="170"/>
      <c r="G19" s="3"/>
      <c r="H19" s="9"/>
      <c r="I19" s="10"/>
      <c r="J19" s="10"/>
    </row>
    <row r="20" spans="1:10" ht="15.75">
      <c r="A20" s="101"/>
      <c r="B20" s="102"/>
      <c r="C20" s="103"/>
      <c r="D20" s="168"/>
      <c r="E20" s="169"/>
      <c r="F20" s="170"/>
      <c r="G20" s="3"/>
      <c r="H20" s="11"/>
      <c r="I20" s="12"/>
      <c r="J20" s="12"/>
    </row>
    <row r="21" spans="1:10" ht="15.75">
      <c r="A21" s="101"/>
      <c r="B21" s="105" t="s">
        <v>24</v>
      </c>
      <c r="C21" s="106"/>
      <c r="D21" s="13"/>
      <c r="E21" s="14"/>
      <c r="F21" s="14"/>
      <c r="G21" s="3"/>
      <c r="H21" s="11"/>
      <c r="I21" s="12"/>
      <c r="J21" s="12"/>
    </row>
    <row r="22" spans="1:10" ht="15.75">
      <c r="A22" s="101"/>
      <c r="B22" s="102"/>
      <c r="C22" s="103"/>
      <c r="D22" s="168"/>
      <c r="E22" s="169"/>
      <c r="F22" s="170"/>
      <c r="G22" s="3"/>
      <c r="H22" s="11"/>
      <c r="I22" s="12"/>
      <c r="J22" s="12"/>
    </row>
    <row r="23" spans="1:10" ht="16.5" thickBot="1">
      <c r="A23" s="107"/>
      <c r="B23" s="108" t="s">
        <v>11</v>
      </c>
      <c r="C23" s="109"/>
      <c r="D23" s="171"/>
      <c r="E23" s="243"/>
      <c r="F23" s="243"/>
      <c r="G23" s="3"/>
      <c r="H23" s="11"/>
      <c r="I23" s="12"/>
      <c r="J23" s="12"/>
    </row>
    <row r="24" spans="1:10" ht="15.75" thickTop="1">
      <c r="A24" s="110"/>
      <c r="B24" s="111"/>
      <c r="C24" s="112"/>
      <c r="D24" s="15"/>
      <c r="E24" s="8"/>
      <c r="F24" s="8"/>
      <c r="G24" s="3"/>
      <c r="H24" s="11"/>
      <c r="I24" s="12"/>
      <c r="J24" s="12"/>
    </row>
    <row r="25" spans="1:10" ht="15.75">
      <c r="A25" s="110"/>
      <c r="B25" s="105" t="s">
        <v>12</v>
      </c>
      <c r="C25" s="106"/>
      <c r="D25" s="13"/>
      <c r="E25" s="14"/>
      <c r="F25" s="14"/>
      <c r="G25" s="3"/>
      <c r="H25" s="11"/>
      <c r="I25" s="12"/>
      <c r="J25" s="12"/>
    </row>
    <row r="26" spans="1:10" ht="15.75">
      <c r="A26" s="110"/>
      <c r="B26" s="105"/>
      <c r="C26" s="106"/>
      <c r="D26" s="13"/>
      <c r="E26" s="14"/>
      <c r="F26" s="14"/>
      <c r="G26" s="3"/>
      <c r="H26" s="11"/>
      <c r="I26" s="12"/>
      <c r="J26" s="12"/>
    </row>
    <row r="27" spans="1:10" s="18" customFormat="1" ht="16.5" thickBot="1">
      <c r="A27" s="113"/>
      <c r="B27" s="114" t="s">
        <v>13</v>
      </c>
      <c r="C27" s="115"/>
      <c r="D27" s="16"/>
      <c r="E27" s="242"/>
      <c r="F27" s="242"/>
      <c r="G27" s="3"/>
      <c r="H27" s="11"/>
      <c r="I27" s="17"/>
      <c r="J27" s="17"/>
    </row>
    <row r="28" spans="1:10" ht="15.75" thickTop="1">
      <c r="A28" s="110"/>
      <c r="B28" s="111"/>
      <c r="C28" s="112"/>
      <c r="D28" s="15"/>
      <c r="E28" s="8"/>
      <c r="F28" s="8"/>
      <c r="G28" s="3"/>
      <c r="H28" s="11"/>
      <c r="I28" s="12"/>
      <c r="J28" s="12"/>
    </row>
    <row r="29" spans="1:10" ht="18.75" thickBot="1">
      <c r="A29" s="116" t="s">
        <v>5</v>
      </c>
      <c r="B29" s="117" t="s">
        <v>6</v>
      </c>
      <c r="C29" s="118"/>
      <c r="D29" s="172"/>
      <c r="E29" s="173"/>
      <c r="F29" s="173"/>
      <c r="G29" s="19"/>
      <c r="H29" s="20"/>
      <c r="I29" s="21"/>
      <c r="J29" s="21"/>
    </row>
    <row r="30" spans="1:10" ht="15.75" thickTop="1">
      <c r="A30" s="119"/>
      <c r="B30" s="120"/>
      <c r="C30" s="121"/>
      <c r="D30" s="174"/>
      <c r="E30" s="175"/>
      <c r="F30" s="175"/>
      <c r="G30" s="3"/>
      <c r="H30" s="11"/>
      <c r="I30" s="12"/>
      <c r="J30" s="12"/>
    </row>
    <row r="31" spans="1:10" ht="39">
      <c r="A31" s="119" t="s">
        <v>25</v>
      </c>
      <c r="B31" s="122" t="s">
        <v>27</v>
      </c>
      <c r="C31" s="121" t="s">
        <v>15</v>
      </c>
      <c r="D31" s="174">
        <v>501.9</v>
      </c>
      <c r="E31" s="175"/>
      <c r="F31" s="175"/>
      <c r="G31" s="3"/>
      <c r="H31" s="11"/>
      <c r="I31" s="11"/>
      <c r="J31" s="22"/>
    </row>
    <row r="32" spans="1:10" ht="15">
      <c r="A32" s="119"/>
      <c r="B32" s="120"/>
      <c r="C32" s="121"/>
      <c r="D32" s="174"/>
      <c r="E32" s="175"/>
      <c r="F32" s="175"/>
      <c r="G32" s="3"/>
      <c r="H32" s="11"/>
      <c r="I32" s="12"/>
      <c r="J32" s="12"/>
    </row>
    <row r="33" spans="1:10" ht="39">
      <c r="A33" s="119" t="s">
        <v>26</v>
      </c>
      <c r="B33" s="123" t="s">
        <v>28</v>
      </c>
      <c r="C33" s="124" t="s">
        <v>70</v>
      </c>
      <c r="D33" s="174">
        <v>23</v>
      </c>
      <c r="E33" s="175"/>
      <c r="F33" s="175"/>
      <c r="G33" s="3"/>
      <c r="H33" s="11"/>
      <c r="I33" s="11"/>
      <c r="J33" s="22"/>
    </row>
    <row r="34" spans="1:10" ht="15">
      <c r="A34" s="119"/>
      <c r="B34" s="120"/>
      <c r="C34" s="124"/>
      <c r="D34" s="174"/>
      <c r="E34" s="175"/>
      <c r="F34" s="175"/>
      <c r="G34" s="3"/>
      <c r="H34" s="11"/>
      <c r="I34" s="12"/>
      <c r="J34" s="12"/>
    </row>
    <row r="35" spans="1:10" ht="26.25">
      <c r="A35" s="119" t="s">
        <v>36</v>
      </c>
      <c r="B35" s="125" t="s">
        <v>30</v>
      </c>
      <c r="C35" s="121" t="s">
        <v>31</v>
      </c>
      <c r="D35" s="174">
        <v>5</v>
      </c>
      <c r="E35" s="175"/>
      <c r="F35" s="175"/>
      <c r="G35" s="25"/>
      <c r="H35" s="12"/>
      <c r="I35" s="12"/>
      <c r="J35" s="12"/>
    </row>
    <row r="36" spans="1:10" ht="15">
      <c r="A36" s="119"/>
      <c r="B36" s="120"/>
      <c r="C36" s="121"/>
      <c r="D36" s="174"/>
      <c r="E36" s="175"/>
      <c r="F36" s="175"/>
      <c r="G36" s="25"/>
      <c r="H36" s="12"/>
      <c r="I36" s="12"/>
      <c r="J36" s="12"/>
    </row>
    <row r="37" spans="1:10" ht="90">
      <c r="A37" s="119" t="s">
        <v>37</v>
      </c>
      <c r="B37" s="126" t="s">
        <v>29</v>
      </c>
      <c r="C37" s="121" t="s">
        <v>31</v>
      </c>
      <c r="D37" s="176" t="s">
        <v>180</v>
      </c>
      <c r="E37" s="175"/>
      <c r="F37" s="175"/>
      <c r="G37" s="3"/>
      <c r="H37" s="11"/>
      <c r="I37" s="12"/>
      <c r="J37" s="12"/>
    </row>
    <row r="38" spans="1:10" ht="15">
      <c r="A38" s="119"/>
      <c r="B38" s="127"/>
      <c r="C38" s="97"/>
      <c r="D38" s="4"/>
      <c r="E38" s="23"/>
      <c r="F38" s="24"/>
      <c r="G38" s="3"/>
      <c r="H38" s="11"/>
      <c r="I38" s="12"/>
      <c r="J38" s="12"/>
    </row>
    <row r="39" spans="1:10" ht="39">
      <c r="A39" s="119" t="s">
        <v>38</v>
      </c>
      <c r="B39" s="125" t="s">
        <v>34</v>
      </c>
      <c r="C39" s="121" t="s">
        <v>31</v>
      </c>
      <c r="D39" s="176" t="s">
        <v>181</v>
      </c>
      <c r="E39" s="175"/>
      <c r="F39" s="175"/>
      <c r="G39" s="25"/>
      <c r="H39" s="12"/>
      <c r="I39" s="12"/>
      <c r="J39" s="12"/>
    </row>
    <row r="40" spans="1:10" ht="15">
      <c r="A40" s="119"/>
      <c r="B40" s="120"/>
      <c r="C40" s="121"/>
      <c r="D40" s="174"/>
      <c r="E40" s="175"/>
      <c r="F40" s="175"/>
      <c r="G40" s="25"/>
      <c r="H40" s="12"/>
      <c r="I40" s="12"/>
      <c r="J40" s="12"/>
    </row>
    <row r="41" spans="1:10" ht="64.5">
      <c r="A41" s="119" t="s">
        <v>39</v>
      </c>
      <c r="B41" s="126" t="s">
        <v>127</v>
      </c>
      <c r="C41" s="121" t="s">
        <v>31</v>
      </c>
      <c r="D41" s="176" t="s">
        <v>182</v>
      </c>
      <c r="E41" s="175"/>
      <c r="F41" s="175"/>
      <c r="G41" s="25"/>
      <c r="H41" s="12"/>
      <c r="I41" s="12"/>
      <c r="J41" s="12"/>
    </row>
    <row r="42" spans="1:10" ht="15">
      <c r="A42" s="119"/>
      <c r="B42" s="120"/>
      <c r="C42" s="121"/>
      <c r="D42" s="174"/>
      <c r="E42" s="175"/>
      <c r="F42" s="175"/>
      <c r="G42" s="25"/>
      <c r="H42" s="12"/>
      <c r="I42" s="12"/>
      <c r="J42" s="12"/>
    </row>
    <row r="43" spans="1:10" ht="51.75">
      <c r="A43" s="119" t="s">
        <v>40</v>
      </c>
      <c r="B43" s="128" t="s">
        <v>120</v>
      </c>
      <c r="C43" s="121" t="s">
        <v>31</v>
      </c>
      <c r="D43" s="174">
        <v>1</v>
      </c>
      <c r="E43" s="175"/>
      <c r="F43" s="175"/>
      <c r="G43" s="25"/>
      <c r="H43" s="12"/>
      <c r="I43" s="12"/>
      <c r="J43" s="12"/>
    </row>
    <row r="44" spans="1:10" ht="15">
      <c r="A44" s="119"/>
      <c r="B44" s="120"/>
      <c r="C44" s="121"/>
      <c r="D44" s="174"/>
      <c r="E44" s="175"/>
      <c r="F44" s="175"/>
      <c r="G44" s="25"/>
      <c r="H44" s="12"/>
      <c r="I44" s="12"/>
      <c r="J44" s="12"/>
    </row>
    <row r="45" spans="1:10" ht="51">
      <c r="A45" s="119" t="s">
        <v>41</v>
      </c>
      <c r="B45" s="129" t="s">
        <v>128</v>
      </c>
      <c r="C45" s="121" t="s">
        <v>31</v>
      </c>
      <c r="D45" s="174">
        <v>1</v>
      </c>
      <c r="E45" s="175"/>
      <c r="F45" s="175"/>
      <c r="G45" s="25"/>
      <c r="H45" s="12"/>
      <c r="I45" s="12"/>
      <c r="J45" s="12"/>
    </row>
    <row r="46" spans="1:10" ht="15">
      <c r="A46" s="119"/>
      <c r="B46" s="120"/>
      <c r="C46" s="121"/>
      <c r="D46" s="174"/>
      <c r="E46" s="175"/>
      <c r="F46" s="175"/>
      <c r="G46" s="25"/>
      <c r="H46" s="12"/>
      <c r="I46" s="12"/>
      <c r="J46" s="12"/>
    </row>
    <row r="47" spans="1:10" ht="51.75">
      <c r="A47" s="119" t="s">
        <v>42</v>
      </c>
      <c r="B47" s="125" t="s">
        <v>121</v>
      </c>
      <c r="C47" s="121" t="s">
        <v>31</v>
      </c>
      <c r="D47" s="176" t="s">
        <v>183</v>
      </c>
      <c r="E47" s="175"/>
      <c r="F47" s="175"/>
      <c r="G47" s="25"/>
      <c r="H47" s="12"/>
      <c r="I47" s="12"/>
      <c r="J47" s="12"/>
    </row>
    <row r="48" spans="1:10" ht="15">
      <c r="A48" s="119"/>
      <c r="B48" s="120"/>
      <c r="C48" s="121"/>
      <c r="D48" s="174"/>
      <c r="E48" s="175"/>
      <c r="F48" s="175"/>
      <c r="G48" s="25"/>
      <c r="H48" s="12"/>
      <c r="I48" s="12"/>
      <c r="J48" s="12"/>
    </row>
    <row r="49" spans="1:10" ht="51.75">
      <c r="A49" s="119" t="s">
        <v>43</v>
      </c>
      <c r="B49" s="125" t="s">
        <v>122</v>
      </c>
      <c r="C49" s="121" t="s">
        <v>31</v>
      </c>
      <c r="D49" s="176" t="s">
        <v>184</v>
      </c>
      <c r="E49" s="175"/>
      <c r="F49" s="175"/>
      <c r="G49" s="25"/>
      <c r="H49" s="12"/>
      <c r="I49" s="12"/>
      <c r="J49" s="12"/>
    </row>
    <row r="50" spans="1:10" ht="15">
      <c r="A50" s="119"/>
      <c r="B50" s="120"/>
      <c r="C50" s="121"/>
      <c r="D50" s="174"/>
      <c r="E50" s="175"/>
      <c r="F50" s="175"/>
      <c r="G50" s="25"/>
      <c r="H50" s="12"/>
      <c r="I50" s="12"/>
      <c r="J50" s="12"/>
    </row>
    <row r="51" spans="1:10" ht="51.75">
      <c r="A51" s="119" t="s">
        <v>44</v>
      </c>
      <c r="B51" s="125" t="s">
        <v>46</v>
      </c>
      <c r="C51" s="97" t="s">
        <v>31</v>
      </c>
      <c r="D51" s="4">
        <v>1</v>
      </c>
      <c r="E51" s="23"/>
      <c r="F51" s="24"/>
      <c r="G51" s="3"/>
      <c r="H51" s="11"/>
      <c r="I51" s="12"/>
      <c r="J51" s="12"/>
    </row>
    <row r="52" spans="1:10" ht="15">
      <c r="A52" s="119"/>
      <c r="B52" s="127"/>
      <c r="C52" s="97"/>
      <c r="D52" s="4"/>
      <c r="E52" s="23"/>
      <c r="F52" s="24"/>
      <c r="G52" s="3"/>
      <c r="H52" s="11"/>
      <c r="I52" s="12"/>
      <c r="J52" s="12"/>
    </row>
    <row r="53" spans="1:10" ht="25.5">
      <c r="A53" s="119" t="s">
        <v>45</v>
      </c>
      <c r="B53" s="120" t="s">
        <v>16</v>
      </c>
      <c r="C53" s="121" t="s">
        <v>70</v>
      </c>
      <c r="D53" s="176" t="s">
        <v>185</v>
      </c>
      <c r="E53" s="175"/>
      <c r="F53" s="175"/>
      <c r="G53" s="26"/>
      <c r="H53" s="12"/>
      <c r="I53" s="12"/>
      <c r="J53" s="12"/>
    </row>
    <row r="54" spans="1:10" ht="15">
      <c r="A54" s="119"/>
      <c r="B54" s="120"/>
      <c r="C54" s="121"/>
      <c r="D54" s="174"/>
      <c r="E54" s="175"/>
      <c r="F54" s="175"/>
      <c r="G54" s="25"/>
      <c r="H54" s="12"/>
      <c r="I54" s="12"/>
      <c r="J54" s="12"/>
    </row>
    <row r="55" spans="1:10" s="18" customFormat="1" ht="16.5" thickBot="1">
      <c r="A55" s="130"/>
      <c r="B55" s="131" t="s">
        <v>18</v>
      </c>
      <c r="C55" s="132"/>
      <c r="D55" s="177"/>
      <c r="E55" s="178"/>
      <c r="F55" s="179"/>
      <c r="G55" s="3"/>
      <c r="H55" s="11"/>
      <c r="I55" s="17"/>
      <c r="J55" s="17"/>
    </row>
    <row r="56" spans="1:10" ht="15">
      <c r="A56" s="119"/>
      <c r="B56" s="120"/>
      <c r="C56" s="124"/>
      <c r="D56" s="174"/>
      <c r="E56" s="175"/>
      <c r="F56" s="175"/>
      <c r="G56" s="3"/>
      <c r="H56" s="11"/>
      <c r="I56" s="12"/>
      <c r="J56" s="12"/>
    </row>
    <row r="57" spans="1:10" ht="18.75" thickBot="1">
      <c r="A57" s="116" t="s">
        <v>7</v>
      </c>
      <c r="B57" s="117" t="s">
        <v>8</v>
      </c>
      <c r="C57" s="118"/>
      <c r="D57" s="172"/>
      <c r="E57" s="173"/>
      <c r="F57" s="173"/>
      <c r="G57" s="3"/>
      <c r="H57" s="11"/>
      <c r="I57" s="12"/>
      <c r="J57" s="12"/>
    </row>
    <row r="58" spans="1:10" ht="15.75" thickTop="1">
      <c r="A58" s="119"/>
      <c r="B58" s="120"/>
      <c r="C58" s="121"/>
      <c r="D58" s="174"/>
      <c r="E58" s="175"/>
      <c r="F58" s="175"/>
      <c r="G58" s="3"/>
      <c r="H58" s="11"/>
      <c r="I58" s="12"/>
      <c r="J58" s="12"/>
    </row>
    <row r="59" spans="1:10" s="81" customFormat="1" ht="39">
      <c r="A59" s="133" t="s">
        <v>52</v>
      </c>
      <c r="B59" s="134" t="s">
        <v>218</v>
      </c>
      <c r="C59" s="121" t="s">
        <v>19</v>
      </c>
      <c r="D59" s="174">
        <f>D90</f>
        <v>473.7864</v>
      </c>
      <c r="E59" s="175"/>
      <c r="F59" s="175"/>
      <c r="G59" s="82"/>
      <c r="H59" s="83"/>
      <c r="I59" s="80"/>
      <c r="J59" s="80"/>
    </row>
    <row r="60" spans="1:10" s="81" customFormat="1" ht="15">
      <c r="A60" s="119"/>
      <c r="B60" s="120"/>
      <c r="C60" s="121"/>
      <c r="D60" s="174"/>
      <c r="E60" s="175"/>
      <c r="F60" s="175"/>
      <c r="G60" s="82"/>
      <c r="H60" s="83"/>
      <c r="I60" s="80"/>
      <c r="J60" s="80"/>
    </row>
    <row r="61" spans="1:10" ht="102.75">
      <c r="A61" s="133" t="s">
        <v>53</v>
      </c>
      <c r="B61" s="122" t="s">
        <v>129</v>
      </c>
      <c r="C61" s="135" t="s">
        <v>19</v>
      </c>
      <c r="D61" s="36">
        <v>1107.9632</v>
      </c>
      <c r="E61" s="37"/>
      <c r="F61" s="38"/>
      <c r="G61" s="3"/>
      <c r="H61" s="11"/>
      <c r="I61" s="11"/>
      <c r="J61" s="22"/>
    </row>
    <row r="62" spans="1:10" ht="15">
      <c r="A62" s="136"/>
      <c r="B62" s="137" t="s">
        <v>211</v>
      </c>
      <c r="C62" s="138" t="s">
        <v>19</v>
      </c>
      <c r="D62" s="40">
        <f>D61*0.1</f>
        <v>110.79632</v>
      </c>
      <c r="E62" s="39"/>
      <c r="F62" s="40"/>
      <c r="G62" s="3"/>
      <c r="H62" s="11"/>
      <c r="I62" s="11"/>
      <c r="J62" s="22"/>
    </row>
    <row r="63" spans="1:10" ht="15">
      <c r="A63" s="136"/>
      <c r="B63" s="137" t="s">
        <v>212</v>
      </c>
      <c r="C63" s="138" t="s">
        <v>19</v>
      </c>
      <c r="D63" s="40">
        <f>D61*0.4</f>
        <v>443.18528</v>
      </c>
      <c r="E63" s="39"/>
      <c r="F63" s="40"/>
      <c r="G63" s="3"/>
      <c r="H63" s="11"/>
      <c r="I63" s="11"/>
      <c r="J63" s="22"/>
    </row>
    <row r="64" spans="1:10" ht="15">
      <c r="A64" s="136"/>
      <c r="B64" s="139" t="s">
        <v>48</v>
      </c>
      <c r="C64" s="138" t="s">
        <v>19</v>
      </c>
      <c r="D64" s="40">
        <f>D61*0.6</f>
        <v>664.7779199999999</v>
      </c>
      <c r="E64" s="39"/>
      <c r="F64" s="40"/>
      <c r="G64" s="3"/>
      <c r="H64" s="11"/>
      <c r="I64" s="11"/>
      <c r="J64" s="22"/>
    </row>
    <row r="65" spans="1:10" ht="15">
      <c r="A65" s="119"/>
      <c r="B65" s="120"/>
      <c r="C65" s="121"/>
      <c r="D65" s="174"/>
      <c r="E65" s="175"/>
      <c r="F65" s="175"/>
      <c r="G65" s="3"/>
      <c r="H65" s="11"/>
      <c r="I65" s="12"/>
      <c r="J65" s="12"/>
    </row>
    <row r="66" spans="1:10" ht="51.75">
      <c r="A66" s="133" t="s">
        <v>54</v>
      </c>
      <c r="B66" s="122" t="s">
        <v>131</v>
      </c>
      <c r="C66" s="135" t="s">
        <v>19</v>
      </c>
      <c r="D66" s="41">
        <v>41.4093</v>
      </c>
      <c r="E66" s="175"/>
      <c r="F66" s="175"/>
      <c r="G66" s="3"/>
      <c r="H66" s="11"/>
      <c r="I66" s="11"/>
      <c r="J66" s="22"/>
    </row>
    <row r="67" spans="1:10" ht="15">
      <c r="A67" s="136"/>
      <c r="B67" s="137" t="s">
        <v>212</v>
      </c>
      <c r="C67" s="138" t="s">
        <v>19</v>
      </c>
      <c r="D67" s="40">
        <f>D66*0.3</f>
        <v>12.42279</v>
      </c>
      <c r="E67" s="39"/>
      <c r="F67" s="40"/>
      <c r="G67" s="3"/>
      <c r="H67" s="11"/>
      <c r="I67" s="11"/>
      <c r="J67" s="22"/>
    </row>
    <row r="68" spans="1:10" ht="15">
      <c r="A68" s="136"/>
      <c r="B68" s="139" t="s">
        <v>213</v>
      </c>
      <c r="C68" s="138" t="s">
        <v>19</v>
      </c>
      <c r="D68" s="40">
        <f>D66*0.7</f>
        <v>28.98651</v>
      </c>
      <c r="E68" s="39"/>
      <c r="F68" s="40"/>
      <c r="G68" s="3"/>
      <c r="H68" s="11"/>
      <c r="I68" s="11"/>
      <c r="J68" s="22"/>
    </row>
    <row r="69" spans="1:10" ht="15">
      <c r="A69" s="119"/>
      <c r="B69" s="120"/>
      <c r="C69" s="121"/>
      <c r="D69" s="174"/>
      <c r="E69" s="175"/>
      <c r="F69" s="175"/>
      <c r="G69" s="3"/>
      <c r="H69" s="11"/>
      <c r="I69" s="12"/>
      <c r="J69" s="12"/>
    </row>
    <row r="70" spans="1:10" ht="26.25">
      <c r="A70" s="133" t="s">
        <v>55</v>
      </c>
      <c r="B70" s="122" t="s">
        <v>49</v>
      </c>
      <c r="C70" s="121" t="s">
        <v>14</v>
      </c>
      <c r="D70" s="174">
        <f>D31*0.75</f>
        <v>376.42499999999995</v>
      </c>
      <c r="E70" s="175"/>
      <c r="F70" s="175"/>
      <c r="G70" s="3"/>
      <c r="H70" s="11"/>
      <c r="I70" s="11"/>
      <c r="J70" s="22"/>
    </row>
    <row r="71" spans="1:10" ht="15">
      <c r="A71" s="119"/>
      <c r="B71" s="120"/>
      <c r="C71" s="121"/>
      <c r="D71" s="174"/>
      <c r="E71" s="175"/>
      <c r="F71" s="175"/>
      <c r="G71" s="3"/>
      <c r="H71" s="11"/>
      <c r="I71" s="12"/>
      <c r="J71" s="12"/>
    </row>
    <row r="72" spans="1:10" ht="25.5">
      <c r="A72" s="133" t="s">
        <v>56</v>
      </c>
      <c r="B72" s="140" t="s">
        <v>65</v>
      </c>
      <c r="C72" s="121" t="s">
        <v>23</v>
      </c>
      <c r="D72" s="174">
        <v>60</v>
      </c>
      <c r="E72" s="175"/>
      <c r="F72" s="175"/>
      <c r="G72" s="3"/>
      <c r="H72" s="11"/>
      <c r="I72" s="11"/>
      <c r="J72" s="22"/>
    </row>
    <row r="73" spans="1:10" ht="15">
      <c r="A73" s="119"/>
      <c r="B73" s="120"/>
      <c r="C73" s="121"/>
      <c r="D73" s="174"/>
      <c r="E73" s="175"/>
      <c r="F73" s="175"/>
      <c r="G73" s="3"/>
      <c r="H73" s="11"/>
      <c r="I73" s="12"/>
      <c r="J73" s="12"/>
    </row>
    <row r="74" spans="1:10" ht="51.75">
      <c r="A74" s="133" t="s">
        <v>57</v>
      </c>
      <c r="B74" s="122" t="s">
        <v>88</v>
      </c>
      <c r="C74" s="121" t="s">
        <v>19</v>
      </c>
      <c r="D74" s="174">
        <v>66.9568</v>
      </c>
      <c r="E74" s="175"/>
      <c r="F74" s="175"/>
      <c r="G74" s="3"/>
      <c r="H74" s="11"/>
      <c r="I74" s="11"/>
      <c r="J74" s="22"/>
    </row>
    <row r="75" spans="1:10" ht="15">
      <c r="A75" s="119"/>
      <c r="B75" s="120"/>
      <c r="C75" s="121"/>
      <c r="D75" s="174"/>
      <c r="E75" s="175"/>
      <c r="F75" s="175"/>
      <c r="G75" s="25"/>
      <c r="H75" s="12"/>
      <c r="I75" s="12"/>
      <c r="J75" s="12"/>
    </row>
    <row r="76" spans="1:10" ht="77.25">
      <c r="A76" s="133" t="s">
        <v>58</v>
      </c>
      <c r="B76" s="122" t="s">
        <v>50</v>
      </c>
      <c r="C76" s="121" t="s">
        <v>19</v>
      </c>
      <c r="D76" s="174">
        <v>274.345</v>
      </c>
      <c r="E76" s="175"/>
      <c r="F76" s="175"/>
      <c r="G76" s="25"/>
      <c r="H76" s="12"/>
      <c r="I76" s="12"/>
      <c r="J76" s="12"/>
    </row>
    <row r="77" spans="1:10" ht="15">
      <c r="A77" s="119"/>
      <c r="B77" s="127"/>
      <c r="C77" s="97"/>
      <c r="D77" s="4"/>
      <c r="E77" s="23"/>
      <c r="F77" s="24"/>
      <c r="G77" s="25"/>
      <c r="H77" s="12"/>
      <c r="I77" s="12"/>
      <c r="J77" s="12"/>
    </row>
    <row r="78" spans="1:10" ht="114.75">
      <c r="A78" s="133" t="s">
        <v>59</v>
      </c>
      <c r="B78" s="140" t="s">
        <v>132</v>
      </c>
      <c r="C78" s="121" t="s">
        <v>19</v>
      </c>
      <c r="D78" s="174">
        <v>783.3333</v>
      </c>
      <c r="E78" s="175"/>
      <c r="F78" s="175"/>
      <c r="G78" s="3"/>
      <c r="H78" s="11"/>
      <c r="I78" s="22"/>
      <c r="J78" s="12"/>
    </row>
    <row r="79" spans="1:10" ht="15">
      <c r="A79" s="119"/>
      <c r="B79" s="120"/>
      <c r="C79" s="121"/>
      <c r="D79" s="174"/>
      <c r="E79" s="175"/>
      <c r="F79" s="175"/>
      <c r="G79" s="3"/>
      <c r="H79" s="11"/>
      <c r="I79" s="12"/>
      <c r="J79" s="12"/>
    </row>
    <row r="80" spans="1:10" ht="39">
      <c r="A80" s="133" t="s">
        <v>60</v>
      </c>
      <c r="B80" s="122" t="s">
        <v>51</v>
      </c>
      <c r="C80" s="121" t="s">
        <v>19</v>
      </c>
      <c r="D80" s="174">
        <v>365.9392</v>
      </c>
      <c r="E80" s="175"/>
      <c r="F80" s="175"/>
      <c r="G80" s="3"/>
      <c r="H80" s="11"/>
      <c r="I80" s="27"/>
      <c r="J80" s="22"/>
    </row>
    <row r="81" spans="1:10" ht="15">
      <c r="A81" s="119"/>
      <c r="B81" s="120"/>
      <c r="C81" s="121"/>
      <c r="D81" s="174"/>
      <c r="E81" s="175"/>
      <c r="F81" s="175"/>
      <c r="G81" s="3"/>
      <c r="H81" s="11"/>
      <c r="I81" s="12"/>
      <c r="J81" s="12"/>
    </row>
    <row r="82" spans="1:10" s="18" customFormat="1" ht="16.5" thickBot="1">
      <c r="A82" s="130"/>
      <c r="B82" s="131" t="s">
        <v>20</v>
      </c>
      <c r="C82" s="132"/>
      <c r="D82" s="177"/>
      <c r="E82" s="178"/>
      <c r="F82" s="179"/>
      <c r="G82" s="3"/>
      <c r="H82" s="11"/>
      <c r="I82" s="17"/>
      <c r="J82" s="17"/>
    </row>
    <row r="83" spans="1:10" ht="15">
      <c r="A83" s="141"/>
      <c r="B83" s="142"/>
      <c r="C83" s="143"/>
      <c r="D83" s="28"/>
      <c r="E83" s="8"/>
      <c r="F83" s="8"/>
      <c r="G83" s="3"/>
      <c r="H83" s="11"/>
      <c r="I83" s="12"/>
      <c r="J83" s="12"/>
    </row>
    <row r="84" spans="1:10" ht="18.75" thickBot="1">
      <c r="A84" s="116" t="s">
        <v>9</v>
      </c>
      <c r="B84" s="144" t="s">
        <v>21</v>
      </c>
      <c r="C84" s="118"/>
      <c r="D84" s="172"/>
      <c r="E84" s="173"/>
      <c r="F84" s="173"/>
      <c r="G84" s="3"/>
      <c r="H84" s="11"/>
      <c r="I84" s="12"/>
      <c r="J84" s="12"/>
    </row>
    <row r="85" spans="1:10" ht="15.75" thickTop="1">
      <c r="A85" s="119"/>
      <c r="B85" s="120"/>
      <c r="C85" s="121"/>
      <c r="D85" s="174"/>
      <c r="E85" s="175"/>
      <c r="F85" s="175"/>
      <c r="G85" s="3"/>
      <c r="H85" s="11"/>
      <c r="I85" s="12"/>
      <c r="J85" s="12"/>
    </row>
    <row r="86" spans="1:10" ht="26.25">
      <c r="A86" s="133" t="s">
        <v>93</v>
      </c>
      <c r="B86" s="122" t="s">
        <v>89</v>
      </c>
      <c r="C86" s="121" t="s">
        <v>15</v>
      </c>
      <c r="D86" s="174">
        <v>985.4</v>
      </c>
      <c r="E86" s="175"/>
      <c r="F86" s="175"/>
      <c r="G86" s="3"/>
      <c r="H86" s="11"/>
      <c r="I86" s="11"/>
      <c r="J86" s="22"/>
    </row>
    <row r="87" spans="1:10" ht="15">
      <c r="A87" s="119"/>
      <c r="B87" s="120"/>
      <c r="C87" s="121"/>
      <c r="D87" s="174"/>
      <c r="E87" s="175"/>
      <c r="F87" s="175"/>
      <c r="G87" s="3"/>
      <c r="H87" s="11"/>
      <c r="I87" s="12"/>
      <c r="J87" s="12"/>
    </row>
    <row r="88" spans="1:10" ht="51.75">
      <c r="A88" s="145" t="s">
        <v>94</v>
      </c>
      <c r="B88" s="122" t="s">
        <v>90</v>
      </c>
      <c r="C88" s="121" t="s">
        <v>14</v>
      </c>
      <c r="D88" s="174">
        <v>1280.91</v>
      </c>
      <c r="E88" s="175"/>
      <c r="F88" s="175"/>
      <c r="G88" s="3"/>
      <c r="H88" s="11"/>
      <c r="I88" s="11"/>
      <c r="J88" s="22"/>
    </row>
    <row r="89" spans="1:10" ht="15">
      <c r="A89" s="119"/>
      <c r="B89" s="120"/>
      <c r="C89" s="121"/>
      <c r="D89" s="174"/>
      <c r="E89" s="175"/>
      <c r="F89" s="175"/>
      <c r="G89" s="3"/>
      <c r="H89" s="11"/>
      <c r="I89" s="12"/>
      <c r="J89" s="12"/>
    </row>
    <row r="90" spans="1:10" ht="64.5">
      <c r="A90" s="133" t="s">
        <v>95</v>
      </c>
      <c r="B90" s="122" t="s">
        <v>217</v>
      </c>
      <c r="C90" s="121" t="s">
        <v>19</v>
      </c>
      <c r="D90" s="174">
        <v>473.7864</v>
      </c>
      <c r="E90" s="175"/>
      <c r="F90" s="175"/>
      <c r="G90" s="25"/>
      <c r="H90" s="12"/>
      <c r="I90" s="12"/>
      <c r="J90" s="12"/>
    </row>
    <row r="91" spans="1:10" ht="15">
      <c r="A91" s="119"/>
      <c r="B91" s="120"/>
      <c r="C91" s="121"/>
      <c r="D91" s="174"/>
      <c r="E91" s="175"/>
      <c r="F91" s="175"/>
      <c r="G91" s="25"/>
      <c r="H91" s="12"/>
      <c r="I91" s="12"/>
      <c r="J91" s="12"/>
    </row>
    <row r="92" spans="1:10" ht="64.5">
      <c r="A92" s="145" t="s">
        <v>96</v>
      </c>
      <c r="B92" s="122" t="s">
        <v>134</v>
      </c>
      <c r="C92" s="121" t="s">
        <v>14</v>
      </c>
      <c r="D92" s="174">
        <f>D88</f>
        <v>1280.91</v>
      </c>
      <c r="E92" s="175"/>
      <c r="F92" s="175"/>
      <c r="G92" s="25"/>
      <c r="H92" s="12"/>
      <c r="I92" s="12"/>
      <c r="J92" s="12"/>
    </row>
    <row r="93" spans="1:10" ht="15">
      <c r="A93" s="119"/>
      <c r="B93" s="120"/>
      <c r="C93" s="121"/>
      <c r="D93" s="174"/>
      <c r="E93" s="175"/>
      <c r="F93" s="175"/>
      <c r="G93" s="25"/>
      <c r="H93" s="12"/>
      <c r="I93" s="12"/>
      <c r="J93" s="12"/>
    </row>
    <row r="94" spans="1:10" s="18" customFormat="1" ht="16.5" thickBot="1">
      <c r="A94" s="130"/>
      <c r="B94" s="131" t="s">
        <v>22</v>
      </c>
      <c r="C94" s="132"/>
      <c r="D94" s="177"/>
      <c r="E94" s="178"/>
      <c r="F94" s="179"/>
      <c r="G94" s="3"/>
      <c r="H94" s="11"/>
      <c r="I94" s="17"/>
      <c r="J94" s="17"/>
    </row>
    <row r="96" spans="1:10" ht="18.75" thickBot="1">
      <c r="A96" s="116" t="s">
        <v>63</v>
      </c>
      <c r="B96" s="144" t="s">
        <v>64</v>
      </c>
      <c r="C96" s="118"/>
      <c r="D96" s="172"/>
      <c r="E96" s="173"/>
      <c r="F96" s="173"/>
      <c r="G96" s="3"/>
      <c r="H96" s="11"/>
      <c r="I96" s="12"/>
      <c r="J96" s="12"/>
    </row>
    <row r="97" spans="1:10" ht="15.75" thickTop="1">
      <c r="A97" s="119"/>
      <c r="B97" s="120"/>
      <c r="C97" s="121"/>
      <c r="D97" s="174"/>
      <c r="E97" s="175"/>
      <c r="F97" s="175"/>
      <c r="G97" s="3"/>
      <c r="H97" s="11"/>
      <c r="I97" s="12"/>
      <c r="J97" s="12"/>
    </row>
    <row r="98" spans="1:10" ht="102.75">
      <c r="A98" s="133" t="s">
        <v>71</v>
      </c>
      <c r="B98" s="122" t="s">
        <v>112</v>
      </c>
      <c r="C98" s="121" t="s">
        <v>15</v>
      </c>
      <c r="D98" s="174">
        <f>D31</f>
        <v>501.9</v>
      </c>
      <c r="E98" s="175"/>
      <c r="F98" s="175"/>
      <c r="G98" s="3"/>
      <c r="H98" s="11"/>
      <c r="I98" s="11"/>
      <c r="J98" s="22"/>
    </row>
    <row r="99" spans="1:10" ht="15">
      <c r="A99" s="119"/>
      <c r="B99" s="120"/>
      <c r="C99" s="121"/>
      <c r="D99" s="174"/>
      <c r="E99" s="175"/>
      <c r="F99" s="175"/>
      <c r="G99" s="3"/>
      <c r="H99" s="11"/>
      <c r="I99" s="12"/>
      <c r="J99" s="12"/>
    </row>
    <row r="100" spans="1:11" ht="15">
      <c r="A100" s="145" t="s">
        <v>72</v>
      </c>
      <c r="B100" s="140" t="s">
        <v>67</v>
      </c>
      <c r="C100" s="121"/>
      <c r="D100" s="174"/>
      <c r="E100" s="175"/>
      <c r="F100" s="175"/>
      <c r="G100" s="25"/>
      <c r="H100" s="12"/>
      <c r="I100" s="12"/>
      <c r="J100" s="22"/>
      <c r="K100" s="29"/>
    </row>
    <row r="101" spans="1:11" ht="25.5">
      <c r="A101" s="119"/>
      <c r="B101" s="140" t="s">
        <v>104</v>
      </c>
      <c r="C101" s="121"/>
      <c r="D101" s="174"/>
      <c r="E101" s="175"/>
      <c r="F101" s="175"/>
      <c r="G101" s="25"/>
      <c r="H101" s="12"/>
      <c r="I101" s="12"/>
      <c r="J101" s="22"/>
      <c r="K101" s="29"/>
    </row>
    <row r="102" spans="1:11" ht="38.25">
      <c r="A102" s="119"/>
      <c r="B102" s="140" t="s">
        <v>68</v>
      </c>
      <c r="C102" s="121"/>
      <c r="D102" s="174"/>
      <c r="E102" s="175"/>
      <c r="F102" s="175"/>
      <c r="G102" s="25"/>
      <c r="H102" s="12"/>
      <c r="I102" s="12"/>
      <c r="J102" s="22"/>
      <c r="K102" s="29"/>
    </row>
    <row r="103" spans="1:11" ht="25.5">
      <c r="A103" s="119"/>
      <c r="B103" s="140" t="s">
        <v>69</v>
      </c>
      <c r="C103" s="121"/>
      <c r="D103" s="174"/>
      <c r="E103" s="175"/>
      <c r="F103" s="175"/>
      <c r="G103" s="25"/>
      <c r="H103" s="12"/>
      <c r="I103" s="12"/>
      <c r="J103" s="22"/>
      <c r="K103" s="29"/>
    </row>
    <row r="104" spans="1:11" ht="15">
      <c r="A104" s="119"/>
      <c r="B104" s="147" t="s">
        <v>215</v>
      </c>
      <c r="C104" s="138" t="s">
        <v>70</v>
      </c>
      <c r="D104" s="40">
        <v>15</v>
      </c>
      <c r="E104" s="39"/>
      <c r="F104" s="40"/>
      <c r="G104" s="79"/>
      <c r="H104" s="12"/>
      <c r="I104" s="12"/>
      <c r="J104" s="22"/>
      <c r="K104" s="29"/>
    </row>
    <row r="105" spans="1:11" ht="15">
      <c r="A105" s="119"/>
      <c r="B105" s="148" t="s">
        <v>91</v>
      </c>
      <c r="C105" s="138" t="s">
        <v>70</v>
      </c>
      <c r="D105" s="40">
        <v>8</v>
      </c>
      <c r="E105" s="39"/>
      <c r="F105" s="40"/>
      <c r="G105" s="79"/>
      <c r="H105" s="12"/>
      <c r="I105" s="12"/>
      <c r="J105" s="22"/>
      <c r="K105" s="29"/>
    </row>
    <row r="106" spans="1:10" ht="15">
      <c r="A106" s="119"/>
      <c r="B106" s="120"/>
      <c r="C106" s="121"/>
      <c r="D106" s="174"/>
      <c r="E106" s="175"/>
      <c r="F106" s="175"/>
      <c r="G106" s="25"/>
      <c r="H106" s="12"/>
      <c r="I106" s="12"/>
      <c r="J106" s="12"/>
    </row>
    <row r="107" spans="1:10" ht="63.75">
      <c r="A107" s="133" t="s">
        <v>73</v>
      </c>
      <c r="B107" s="140" t="s">
        <v>135</v>
      </c>
      <c r="C107" s="121"/>
      <c r="D107" s="174"/>
      <c r="E107" s="175"/>
      <c r="F107" s="175"/>
      <c r="G107" s="25"/>
      <c r="H107" s="12"/>
      <c r="I107" s="12"/>
      <c r="J107" s="12"/>
    </row>
    <row r="108" spans="1:10" ht="15">
      <c r="A108" s="119"/>
      <c r="B108" s="149" t="s">
        <v>136</v>
      </c>
      <c r="C108" s="150" t="s">
        <v>70</v>
      </c>
      <c r="D108" s="52">
        <v>23</v>
      </c>
      <c r="E108" s="39"/>
      <c r="F108" s="40"/>
      <c r="G108" s="25"/>
      <c r="H108" s="12"/>
      <c r="I108" s="12"/>
      <c r="J108" s="12"/>
    </row>
    <row r="109" spans="1:10" ht="15">
      <c r="A109" s="119"/>
      <c r="B109" s="120"/>
      <c r="C109" s="121"/>
      <c r="D109" s="174"/>
      <c r="E109" s="175"/>
      <c r="F109" s="175"/>
      <c r="G109" s="25"/>
      <c r="H109" s="12"/>
      <c r="I109" s="12"/>
      <c r="J109" s="12"/>
    </row>
    <row r="110" spans="1:10" ht="25.5">
      <c r="A110" s="145" t="s">
        <v>74</v>
      </c>
      <c r="B110" s="146" t="s">
        <v>210</v>
      </c>
      <c r="C110" s="121" t="s">
        <v>15</v>
      </c>
      <c r="D110" s="174">
        <v>13.16</v>
      </c>
      <c r="E110" s="175"/>
      <c r="F110" s="175"/>
      <c r="G110" s="3"/>
      <c r="H110" s="11"/>
      <c r="I110" s="12"/>
      <c r="J110" s="12"/>
    </row>
    <row r="111" spans="1:10" ht="15">
      <c r="A111" s="119"/>
      <c r="B111" s="120"/>
      <c r="C111" s="121"/>
      <c r="D111" s="174"/>
      <c r="E111" s="175"/>
      <c r="F111" s="175"/>
      <c r="G111" s="3"/>
      <c r="H111" s="11"/>
      <c r="I111" s="12"/>
      <c r="J111" s="12"/>
    </row>
    <row r="112" spans="1:10" ht="51.75">
      <c r="A112" s="145" t="s">
        <v>75</v>
      </c>
      <c r="B112" s="122" t="s">
        <v>119</v>
      </c>
      <c r="C112" s="121" t="s">
        <v>19</v>
      </c>
      <c r="D112" s="174">
        <v>21</v>
      </c>
      <c r="E112" s="175"/>
      <c r="F112" s="175"/>
      <c r="G112" s="25"/>
      <c r="H112" s="12"/>
      <c r="I112" s="12"/>
      <c r="J112" s="12"/>
    </row>
    <row r="113" spans="1:10" ht="15">
      <c r="A113" s="119"/>
      <c r="B113" s="120"/>
      <c r="C113" s="121"/>
      <c r="D113" s="174"/>
      <c r="E113" s="175"/>
      <c r="F113" s="175"/>
      <c r="G113" s="25"/>
      <c r="H113" s="12"/>
      <c r="I113" s="12"/>
      <c r="J113" s="12"/>
    </row>
    <row r="114" spans="1:10" ht="39">
      <c r="A114" s="145" t="s">
        <v>194</v>
      </c>
      <c r="B114" s="134" t="s">
        <v>193</v>
      </c>
      <c r="C114" s="121" t="s">
        <v>31</v>
      </c>
      <c r="D114" s="174">
        <v>14</v>
      </c>
      <c r="E114" s="175"/>
      <c r="F114" s="175"/>
      <c r="G114" s="25"/>
      <c r="H114" s="12"/>
      <c r="I114" s="12"/>
      <c r="J114" s="12"/>
    </row>
    <row r="115" spans="1:10" ht="15">
      <c r="A115" s="119"/>
      <c r="B115" s="120"/>
      <c r="C115" s="121"/>
      <c r="D115" s="174"/>
      <c r="E115" s="175"/>
      <c r="F115" s="175"/>
      <c r="G115" s="25"/>
      <c r="H115" s="12"/>
      <c r="I115" s="12"/>
      <c r="J115" s="12"/>
    </row>
    <row r="116" spans="1:10" ht="39">
      <c r="A116" s="145" t="s">
        <v>196</v>
      </c>
      <c r="B116" s="134" t="s">
        <v>214</v>
      </c>
      <c r="C116" s="121" t="s">
        <v>31</v>
      </c>
      <c r="D116" s="174">
        <v>2</v>
      </c>
      <c r="E116" s="175"/>
      <c r="F116" s="175"/>
      <c r="G116" s="25"/>
      <c r="H116" s="12"/>
      <c r="I116" s="12"/>
      <c r="J116" s="12"/>
    </row>
    <row r="117" spans="1:10" ht="15">
      <c r="A117" s="119"/>
      <c r="B117" s="120"/>
      <c r="C117" s="121"/>
      <c r="D117" s="174"/>
      <c r="E117" s="175"/>
      <c r="F117" s="175"/>
      <c r="G117" s="25"/>
      <c r="H117" s="12"/>
      <c r="I117" s="12"/>
      <c r="J117" s="12"/>
    </row>
    <row r="118" spans="1:10" ht="77.25">
      <c r="A118" s="145" t="s">
        <v>226</v>
      </c>
      <c r="B118" s="134" t="s">
        <v>195</v>
      </c>
      <c r="C118" s="121" t="s">
        <v>31</v>
      </c>
      <c r="D118" s="174">
        <v>16</v>
      </c>
      <c r="E118" s="175"/>
      <c r="F118" s="175"/>
      <c r="G118" s="25"/>
      <c r="H118" s="12"/>
      <c r="I118" s="12"/>
      <c r="J118" s="12"/>
    </row>
    <row r="119" spans="1:10" ht="15">
      <c r="A119" s="119"/>
      <c r="B119" s="120"/>
      <c r="C119" s="121"/>
      <c r="D119" s="174"/>
      <c r="E119" s="175"/>
      <c r="F119" s="175"/>
      <c r="G119" s="25"/>
      <c r="H119" s="12"/>
      <c r="I119" s="12"/>
      <c r="J119" s="12"/>
    </row>
    <row r="120" spans="1:10" s="18" customFormat="1" ht="16.5" thickBot="1">
      <c r="A120" s="130"/>
      <c r="B120" s="131" t="s">
        <v>83</v>
      </c>
      <c r="C120" s="132"/>
      <c r="D120" s="177"/>
      <c r="E120" s="178"/>
      <c r="F120" s="179"/>
      <c r="G120" s="3"/>
      <c r="H120" s="11"/>
      <c r="I120" s="17"/>
      <c r="J120" s="17"/>
    </row>
    <row r="122" spans="1:6" ht="18.75" thickBot="1">
      <c r="A122" s="155" t="s">
        <v>77</v>
      </c>
      <c r="B122" s="144" t="s">
        <v>137</v>
      </c>
      <c r="C122" s="118"/>
      <c r="D122" s="172"/>
      <c r="E122" s="173"/>
      <c r="F122" s="173"/>
    </row>
    <row r="123" spans="1:6" ht="15.75" thickTop="1">
      <c r="A123" s="119"/>
      <c r="B123" s="120"/>
      <c r="C123" s="121"/>
      <c r="D123" s="174"/>
      <c r="E123" s="175"/>
      <c r="F123" s="175"/>
    </row>
    <row r="124" spans="1:6" ht="51">
      <c r="A124" s="145" t="s">
        <v>97</v>
      </c>
      <c r="B124" s="120" t="s">
        <v>138</v>
      </c>
      <c r="C124" s="121" t="s">
        <v>31</v>
      </c>
      <c r="D124" s="174">
        <v>1</v>
      </c>
      <c r="E124" s="175"/>
      <c r="F124" s="175"/>
    </row>
    <row r="125" spans="1:6" ht="15">
      <c r="A125" s="119"/>
      <c r="B125" s="120"/>
      <c r="C125" s="121"/>
      <c r="D125" s="174"/>
      <c r="E125" s="175"/>
      <c r="F125" s="175"/>
    </row>
    <row r="126" spans="1:6" ht="38.25">
      <c r="A126" s="145" t="s">
        <v>98</v>
      </c>
      <c r="B126" s="120" t="s">
        <v>139</v>
      </c>
      <c r="C126" s="121" t="s">
        <v>31</v>
      </c>
      <c r="D126" s="174">
        <v>1</v>
      </c>
      <c r="E126" s="175"/>
      <c r="F126" s="175"/>
    </row>
    <row r="127" spans="1:6" ht="15">
      <c r="A127" s="119"/>
      <c r="B127" s="120"/>
      <c r="C127" s="121"/>
      <c r="D127" s="174"/>
      <c r="E127" s="175"/>
      <c r="F127" s="175"/>
    </row>
    <row r="128" spans="1:6" ht="26.25">
      <c r="A128" s="145" t="s">
        <v>99</v>
      </c>
      <c r="B128" s="156" t="s">
        <v>35</v>
      </c>
      <c r="C128" s="121" t="s">
        <v>31</v>
      </c>
      <c r="D128" s="174">
        <v>1</v>
      </c>
      <c r="E128" s="175"/>
      <c r="F128" s="175"/>
    </row>
    <row r="129" spans="1:6" ht="15">
      <c r="A129" s="119"/>
      <c r="B129" s="120"/>
      <c r="C129" s="121"/>
      <c r="D129" s="174"/>
      <c r="E129" s="175"/>
      <c r="F129" s="175"/>
    </row>
    <row r="130" spans="1:6" ht="51.75">
      <c r="A130" s="145" t="s">
        <v>100</v>
      </c>
      <c r="B130" s="156" t="s">
        <v>33</v>
      </c>
      <c r="C130" s="121" t="s">
        <v>31</v>
      </c>
      <c r="D130" s="174">
        <v>1</v>
      </c>
      <c r="E130" s="175"/>
      <c r="F130" s="175"/>
    </row>
    <row r="131" spans="1:6" ht="15">
      <c r="A131" s="119"/>
      <c r="B131" s="122"/>
      <c r="C131" s="121"/>
      <c r="D131" s="174"/>
      <c r="E131" s="175"/>
      <c r="F131" s="175"/>
    </row>
    <row r="132" spans="1:6" ht="15">
      <c r="A132" s="145" t="s">
        <v>101</v>
      </c>
      <c r="B132" s="156" t="s">
        <v>140</v>
      </c>
      <c r="C132" s="121" t="s">
        <v>31</v>
      </c>
      <c r="D132" s="174">
        <f>D35</f>
        <v>5</v>
      </c>
      <c r="E132" s="175"/>
      <c r="F132" s="175"/>
    </row>
    <row r="133" spans="1:6" ht="15">
      <c r="A133" s="119"/>
      <c r="B133" s="122"/>
      <c r="C133" s="121"/>
      <c r="D133" s="174"/>
      <c r="E133" s="175"/>
      <c r="F133" s="175"/>
    </row>
    <row r="134" spans="1:6" ht="38.25">
      <c r="A134" s="145" t="s">
        <v>102</v>
      </c>
      <c r="B134" s="120" t="s">
        <v>141</v>
      </c>
      <c r="C134" s="121" t="s">
        <v>31</v>
      </c>
      <c r="D134" s="174">
        <v>1</v>
      </c>
      <c r="E134" s="175"/>
      <c r="F134" s="175"/>
    </row>
    <row r="135" spans="1:6" ht="15">
      <c r="A135" s="119"/>
      <c r="B135" s="122"/>
      <c r="C135" s="121"/>
      <c r="D135" s="174"/>
      <c r="E135" s="175"/>
      <c r="F135" s="175"/>
    </row>
    <row r="136" spans="1:6" ht="51.75">
      <c r="A136" s="145" t="s">
        <v>103</v>
      </c>
      <c r="B136" s="156" t="s">
        <v>142</v>
      </c>
      <c r="C136" s="121" t="s">
        <v>31</v>
      </c>
      <c r="D136" s="174">
        <v>1</v>
      </c>
      <c r="E136" s="175"/>
      <c r="F136" s="175"/>
    </row>
    <row r="137" spans="1:6" ht="15">
      <c r="A137" s="119"/>
      <c r="B137" s="122"/>
      <c r="C137" s="121"/>
      <c r="D137" s="174"/>
      <c r="E137" s="175"/>
      <c r="F137" s="175"/>
    </row>
    <row r="138" spans="1:6" ht="38.25">
      <c r="A138" s="145" t="s">
        <v>146</v>
      </c>
      <c r="B138" s="120" t="s">
        <v>143</v>
      </c>
      <c r="C138" s="121" t="s">
        <v>31</v>
      </c>
      <c r="D138" s="174">
        <v>1</v>
      </c>
      <c r="E138" s="175"/>
      <c r="F138" s="175"/>
    </row>
    <row r="139" spans="1:6" ht="15">
      <c r="A139" s="119"/>
      <c r="B139" s="120"/>
      <c r="C139" s="121"/>
      <c r="D139" s="174"/>
      <c r="E139" s="175"/>
      <c r="F139" s="175"/>
    </row>
    <row r="140" spans="1:6" ht="26.25">
      <c r="A140" s="145" t="s">
        <v>147</v>
      </c>
      <c r="B140" s="156" t="s">
        <v>144</v>
      </c>
      <c r="C140" s="121" t="s">
        <v>31</v>
      </c>
      <c r="D140" s="174">
        <v>1</v>
      </c>
      <c r="E140" s="175"/>
      <c r="F140" s="175"/>
    </row>
    <row r="141" spans="1:6" ht="15">
      <c r="A141" s="119"/>
      <c r="B141" s="122"/>
      <c r="C141" s="121"/>
      <c r="D141" s="174"/>
      <c r="E141" s="175"/>
      <c r="F141" s="175"/>
    </row>
    <row r="142" spans="1:6" ht="16.5" thickBot="1">
      <c r="A142" s="157"/>
      <c r="B142" s="131" t="s">
        <v>145</v>
      </c>
      <c r="C142" s="132"/>
      <c r="D142" s="177"/>
      <c r="E142" s="178"/>
      <c r="F142" s="179"/>
    </row>
    <row r="144" spans="1:10" ht="18.75" thickBot="1">
      <c r="A144" s="116" t="s">
        <v>154</v>
      </c>
      <c r="B144" s="144" t="s">
        <v>76</v>
      </c>
      <c r="C144" s="118"/>
      <c r="D144" s="172"/>
      <c r="E144" s="173"/>
      <c r="F144" s="173"/>
      <c r="G144" s="3"/>
      <c r="H144" s="11"/>
      <c r="I144" s="12"/>
      <c r="J144" s="12"/>
    </row>
    <row r="145" spans="1:10" ht="15.75" thickTop="1">
      <c r="A145" s="119"/>
      <c r="B145" s="120"/>
      <c r="C145" s="121"/>
      <c r="D145" s="174"/>
      <c r="E145" s="175"/>
      <c r="F145" s="175"/>
      <c r="G145" s="3"/>
      <c r="H145" s="11"/>
      <c r="I145" s="12"/>
      <c r="J145" s="12"/>
    </row>
    <row r="146" spans="1:10" ht="25.5">
      <c r="A146" s="145" t="s">
        <v>155</v>
      </c>
      <c r="B146" s="120" t="s">
        <v>17</v>
      </c>
      <c r="C146" s="121" t="s">
        <v>31</v>
      </c>
      <c r="D146" s="176" t="s">
        <v>186</v>
      </c>
      <c r="E146" s="175"/>
      <c r="F146" s="175"/>
      <c r="G146" s="3"/>
      <c r="H146" s="11"/>
      <c r="I146" s="12"/>
      <c r="J146" s="12"/>
    </row>
    <row r="147" spans="1:10" ht="15">
      <c r="A147" s="119"/>
      <c r="B147" s="120"/>
      <c r="C147" s="121"/>
      <c r="D147" s="174"/>
      <c r="E147" s="175"/>
      <c r="F147" s="175"/>
      <c r="G147" s="3"/>
      <c r="H147" s="11"/>
      <c r="I147" s="12"/>
      <c r="J147" s="12"/>
    </row>
    <row r="148" spans="1:10" ht="15">
      <c r="A148" s="145" t="s">
        <v>156</v>
      </c>
      <c r="B148" s="158" t="s">
        <v>148</v>
      </c>
      <c r="C148" s="121" t="s">
        <v>31</v>
      </c>
      <c r="D148" s="176" t="s">
        <v>187</v>
      </c>
      <c r="E148" s="175"/>
      <c r="F148" s="175"/>
      <c r="G148" s="3"/>
      <c r="H148" s="11"/>
      <c r="I148" s="12"/>
      <c r="J148" s="12"/>
    </row>
    <row r="149" spans="1:10" ht="15">
      <c r="A149" s="119"/>
      <c r="B149" s="120"/>
      <c r="C149" s="121"/>
      <c r="D149" s="174"/>
      <c r="E149" s="175"/>
      <c r="F149" s="175"/>
      <c r="G149" s="3"/>
      <c r="H149" s="11"/>
      <c r="I149" s="12"/>
      <c r="J149" s="12"/>
    </row>
    <row r="150" spans="1:10" ht="39">
      <c r="A150" s="145" t="s">
        <v>157</v>
      </c>
      <c r="B150" s="122" t="s">
        <v>78</v>
      </c>
      <c r="C150" s="121" t="s">
        <v>31</v>
      </c>
      <c r="D150" s="174">
        <v>1</v>
      </c>
      <c r="E150" s="175"/>
      <c r="F150" s="175"/>
      <c r="G150" s="3"/>
      <c r="H150" s="11"/>
      <c r="I150" s="12"/>
      <c r="J150" s="12"/>
    </row>
    <row r="151" spans="1:10" ht="15">
      <c r="A151" s="119"/>
      <c r="B151" s="120"/>
      <c r="C151" s="121"/>
      <c r="D151" s="174"/>
      <c r="E151" s="175"/>
      <c r="F151" s="175"/>
      <c r="G151" s="3"/>
      <c r="H151" s="11"/>
      <c r="I151" s="12"/>
      <c r="J151" s="12"/>
    </row>
    <row r="152" spans="1:10" ht="15">
      <c r="A152" s="145" t="s">
        <v>158</v>
      </c>
      <c r="B152" s="122" t="s">
        <v>149</v>
      </c>
      <c r="C152" s="121" t="s">
        <v>31</v>
      </c>
      <c r="D152" s="174">
        <v>1</v>
      </c>
      <c r="E152" s="175"/>
      <c r="F152" s="175"/>
      <c r="G152" s="3"/>
      <c r="H152" s="11"/>
      <c r="I152" s="12"/>
      <c r="J152" s="12"/>
    </row>
    <row r="153" spans="1:10" ht="15">
      <c r="A153" s="119"/>
      <c r="B153" s="120"/>
      <c r="C153" s="121"/>
      <c r="D153" s="174"/>
      <c r="E153" s="175"/>
      <c r="F153" s="175"/>
      <c r="G153" s="3"/>
      <c r="H153" s="11"/>
      <c r="I153" s="12"/>
      <c r="J153" s="12"/>
    </row>
    <row r="154" spans="1:10" ht="26.25">
      <c r="A154" s="145" t="s">
        <v>159</v>
      </c>
      <c r="B154" s="122" t="s">
        <v>79</v>
      </c>
      <c r="C154" s="121" t="s">
        <v>15</v>
      </c>
      <c r="D154" s="174">
        <f>D31</f>
        <v>501.9</v>
      </c>
      <c r="E154" s="175"/>
      <c r="F154" s="175"/>
      <c r="G154" s="3"/>
      <c r="H154" s="11"/>
      <c r="I154" s="12"/>
      <c r="J154" s="12"/>
    </row>
    <row r="155" spans="1:10" ht="15">
      <c r="A155" s="119"/>
      <c r="B155" s="120"/>
      <c r="C155" s="121"/>
      <c r="D155" s="174"/>
      <c r="E155" s="175"/>
      <c r="F155" s="175"/>
      <c r="G155" s="3"/>
      <c r="H155" s="11"/>
      <c r="I155" s="12"/>
      <c r="J155" s="12"/>
    </row>
    <row r="156" spans="1:10" ht="26.25">
      <c r="A156" s="145" t="s">
        <v>160</v>
      </c>
      <c r="B156" s="122" t="s">
        <v>80</v>
      </c>
      <c r="C156" s="121" t="s">
        <v>15</v>
      </c>
      <c r="D156" s="174">
        <f>D154</f>
        <v>501.9</v>
      </c>
      <c r="E156" s="175"/>
      <c r="F156" s="175"/>
      <c r="G156" s="3"/>
      <c r="H156" s="11"/>
      <c r="I156" s="12"/>
      <c r="J156" s="12"/>
    </row>
    <row r="157" spans="1:10" ht="15">
      <c r="A157" s="119"/>
      <c r="B157" s="120"/>
      <c r="C157" s="121"/>
      <c r="D157" s="174"/>
      <c r="E157" s="175"/>
      <c r="F157" s="175"/>
      <c r="G157" s="3"/>
      <c r="H157" s="11"/>
      <c r="I157" s="12"/>
      <c r="J157" s="12"/>
    </row>
    <row r="158" spans="1:10" ht="15">
      <c r="A158" s="145" t="s">
        <v>161</v>
      </c>
      <c r="B158" s="122" t="s">
        <v>81</v>
      </c>
      <c r="C158" s="121" t="s">
        <v>14</v>
      </c>
      <c r="D158" s="174">
        <f>D154*3</f>
        <v>1505.6999999999998</v>
      </c>
      <c r="E158" s="175"/>
      <c r="F158" s="175"/>
      <c r="G158" s="3"/>
      <c r="H158" s="11"/>
      <c r="I158" s="12"/>
      <c r="J158" s="12"/>
    </row>
    <row r="159" spans="1:10" ht="15">
      <c r="A159" s="119"/>
      <c r="B159" s="122"/>
      <c r="C159" s="121"/>
      <c r="D159" s="174"/>
      <c r="E159" s="175"/>
      <c r="F159" s="175"/>
      <c r="G159" s="3"/>
      <c r="H159" s="11"/>
      <c r="I159" s="12"/>
      <c r="J159" s="12"/>
    </row>
    <row r="160" spans="1:10" ht="51">
      <c r="A160" s="145" t="s">
        <v>162</v>
      </c>
      <c r="B160" s="129" t="s">
        <v>150</v>
      </c>
      <c r="C160" s="121" t="s">
        <v>31</v>
      </c>
      <c r="D160" s="174">
        <v>1</v>
      </c>
      <c r="E160" s="175"/>
      <c r="F160" s="175"/>
      <c r="G160" s="3"/>
      <c r="H160" s="11"/>
      <c r="I160" s="12"/>
      <c r="J160" s="12"/>
    </row>
    <row r="161" spans="1:10" ht="15">
      <c r="A161" s="119"/>
      <c r="B161" s="122"/>
      <c r="C161" s="121"/>
      <c r="D161" s="174"/>
      <c r="E161" s="181"/>
      <c r="F161" s="175"/>
      <c r="G161" s="3"/>
      <c r="H161" s="11"/>
      <c r="I161" s="12"/>
      <c r="J161" s="12"/>
    </row>
    <row r="162" spans="1:10" ht="114.75">
      <c r="A162" s="145" t="s">
        <v>163</v>
      </c>
      <c r="B162" s="129" t="s">
        <v>151</v>
      </c>
      <c r="C162" s="121" t="s">
        <v>31</v>
      </c>
      <c r="D162" s="174">
        <v>1</v>
      </c>
      <c r="E162" s="175"/>
      <c r="F162" s="175"/>
      <c r="G162" s="3"/>
      <c r="H162" s="11"/>
      <c r="I162" s="11"/>
      <c r="J162" s="22"/>
    </row>
    <row r="163" spans="1:10" ht="15">
      <c r="A163" s="119"/>
      <c r="B163" s="122"/>
      <c r="C163" s="121"/>
      <c r="D163" s="174"/>
      <c r="E163" s="175"/>
      <c r="F163" s="175"/>
      <c r="G163" s="3"/>
      <c r="H163" s="11"/>
      <c r="I163" s="11"/>
      <c r="J163" s="22"/>
    </row>
    <row r="164" spans="1:10" ht="51">
      <c r="A164" s="145" t="s">
        <v>164</v>
      </c>
      <c r="B164" s="129" t="s">
        <v>152</v>
      </c>
      <c r="C164" s="121" t="s">
        <v>31</v>
      </c>
      <c r="D164" s="174">
        <v>1</v>
      </c>
      <c r="E164" s="175"/>
      <c r="F164" s="175"/>
      <c r="G164" s="3"/>
      <c r="H164" s="11"/>
      <c r="I164" s="11"/>
      <c r="J164" s="22"/>
    </row>
    <row r="165" spans="1:10" ht="15">
      <c r="A165" s="119"/>
      <c r="B165" s="122"/>
      <c r="C165" s="121"/>
      <c r="D165" s="174"/>
      <c r="E165" s="175"/>
      <c r="F165" s="175"/>
      <c r="G165" s="3"/>
      <c r="H165" s="11"/>
      <c r="I165" s="11"/>
      <c r="J165" s="22"/>
    </row>
    <row r="166" spans="1:10" ht="63.75">
      <c r="A166" s="145" t="s">
        <v>165</v>
      </c>
      <c r="B166" s="129" t="s">
        <v>153</v>
      </c>
      <c r="C166" s="121" t="s">
        <v>31</v>
      </c>
      <c r="D166" s="174">
        <v>1</v>
      </c>
      <c r="E166" s="175"/>
      <c r="F166" s="175"/>
      <c r="G166" s="3"/>
      <c r="H166" s="11"/>
      <c r="I166" s="11"/>
      <c r="J166" s="22"/>
    </row>
    <row r="167" spans="1:10" ht="15">
      <c r="A167" s="119"/>
      <c r="B167" s="120"/>
      <c r="C167" s="121"/>
      <c r="D167" s="174"/>
      <c r="E167" s="175"/>
      <c r="F167" s="175"/>
      <c r="G167" s="3"/>
      <c r="H167" s="11"/>
      <c r="I167" s="12"/>
      <c r="J167" s="12"/>
    </row>
    <row r="168" spans="1:10" s="18" customFormat="1" ht="16.5" thickBot="1">
      <c r="A168" s="130"/>
      <c r="B168" s="131" t="s">
        <v>82</v>
      </c>
      <c r="C168" s="132"/>
      <c r="D168" s="177"/>
      <c r="E168" s="178"/>
      <c r="F168" s="179"/>
      <c r="G168" s="3"/>
      <c r="H168" s="11"/>
      <c r="I168" s="17"/>
      <c r="J168" s="17"/>
    </row>
  </sheetData>
  <sheetProtection password="E5B8" sheet="1" objects="1" scenarios="1" selectLockedCells="1"/>
  <protectedRanges>
    <protectedRange sqref="A86 A90 A98 A66:A68" name="Obseg1_2_3"/>
    <protectedRange sqref="B31" name="Obseg1_2_1"/>
    <protectedRange sqref="B33" name="Obseg1_2_2"/>
    <protectedRange sqref="B37" name="Obseg1_28"/>
    <protectedRange sqref="B35" name="Obseg1_30"/>
    <protectedRange sqref="B39" name="Obseg1_31"/>
    <protectedRange sqref="B47 B49" name="Obseg1_31_2"/>
    <protectedRange sqref="B41" name="Obseg1_30_1"/>
    <protectedRange sqref="B43 B45" name="Obseg1_27_1_1"/>
    <protectedRange sqref="B51" name="Obseg1_30_3"/>
    <protectedRange sqref="B90" name="Obseg1_6"/>
    <protectedRange sqref="B154" name="Obseg1"/>
    <protectedRange sqref="B156" name="Obseg1_1"/>
    <protectedRange sqref="B158" name="Obseg1_4"/>
    <protectedRange sqref="B160" name="Obseg1_7"/>
    <protectedRange sqref="B164" name="Obseg1_8"/>
    <protectedRange sqref="B166" name="Obseg1_3_1"/>
    <protectedRange sqref="B62:B64" name="Obseg1_3_2"/>
    <protectedRange sqref="B67:B68" name="Obseg1_5_1"/>
    <protectedRange sqref="A59" name="Obseg1_2_3_1_1"/>
  </protectedRanges>
  <mergeCells count="2">
    <mergeCell ref="E23:F23"/>
    <mergeCell ref="E27:F27"/>
  </mergeCells>
  <printOptions gridLines="1"/>
  <pageMargins left="1.1811023622047245" right="0.5511811023622047" top="0.984251968503937" bottom="1.1811023622047245" header="0.5118110236220472" footer="0.5118110236220472"/>
  <pageSetup fitToHeight="0" fitToWidth="1" horizontalDpi="600" verticalDpi="600" orientation="portrait" paperSize="9" scale="90" r:id="rId1"/>
  <headerFooter>
    <oddHeader>&amp;L&amp;"Arial,Poševno"&amp;8SEGIS projektiranje in inženiring d.o.o.TEL: +386 (0)8 200 11 60  -  FAX: +386 (0)8 200 11 61  -  info@segis.si  -  www.segis.si&amp;R&amp;8&amp;P od &amp;N</oddHeader>
    <oddFooter>&amp;L&amp;8Datoteka: 08013PZI_POPIS                                                  &amp;R&amp;8Št. načrta: 08013PZI03</oddFooter>
  </headerFooter>
  <rowBreaks count="1" manualBreakCount="1">
    <brk id="28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view="pageBreakPreview" zoomScaleSheetLayoutView="100" zoomScalePageLayoutView="115" workbookViewId="0" topLeftCell="A13">
      <selection activeCell="E19" sqref="E19:F19"/>
    </sheetView>
  </sheetViews>
  <sheetFormatPr defaultColWidth="9.00390625" defaultRowHeight="12.75"/>
  <cols>
    <col min="1" max="1" width="5.125" style="239" customWidth="1"/>
    <col min="2" max="2" width="37.625" style="239" customWidth="1"/>
    <col min="3" max="3" width="5.00390625" style="240" customWidth="1"/>
    <col min="4" max="4" width="8.125" style="197" customWidth="1"/>
    <col min="5" max="5" width="9.625" style="198" customWidth="1"/>
    <col min="6" max="6" width="14.25390625" style="198" customWidth="1"/>
    <col min="7" max="7" width="11.125" style="199" customWidth="1"/>
    <col min="8" max="8" width="9.00390625" style="199" customWidth="1"/>
    <col min="9" max="16384" width="9.00390625" style="58" customWidth="1"/>
  </cols>
  <sheetData>
    <row r="1" spans="1:10" ht="15.75" thickBot="1">
      <c r="A1" s="200" t="s">
        <v>0</v>
      </c>
      <c r="B1" s="201" t="s">
        <v>1</v>
      </c>
      <c r="C1" s="202" t="s">
        <v>2</v>
      </c>
      <c r="D1" s="53" t="s">
        <v>3</v>
      </c>
      <c r="E1" s="54"/>
      <c r="F1" s="54"/>
      <c r="G1" s="55"/>
      <c r="H1" s="56"/>
      <c r="I1" s="57"/>
      <c r="J1" s="57"/>
    </row>
    <row r="2" spans="1:10" ht="15">
      <c r="A2" s="203"/>
      <c r="B2" s="204"/>
      <c r="C2" s="205"/>
      <c r="D2" s="59"/>
      <c r="E2" s="60"/>
      <c r="F2" s="60"/>
      <c r="G2" s="55"/>
      <c r="H2" s="61"/>
      <c r="I2" s="62"/>
      <c r="J2" s="62"/>
    </row>
    <row r="3" spans="1:10" ht="20.25">
      <c r="A3" s="203"/>
      <c r="B3" s="206" t="s">
        <v>106</v>
      </c>
      <c r="C3" s="205"/>
      <c r="D3" s="59"/>
      <c r="E3" s="60"/>
      <c r="F3" s="60"/>
      <c r="G3" s="55"/>
      <c r="H3" s="61"/>
      <c r="I3" s="62"/>
      <c r="J3" s="62"/>
    </row>
    <row r="4" spans="1:10" ht="20.25">
      <c r="A4" s="207"/>
      <c r="B4" s="208"/>
      <c r="C4" s="209"/>
      <c r="D4" s="186"/>
      <c r="E4" s="187"/>
      <c r="F4" s="187"/>
      <c r="G4" s="55"/>
      <c r="H4" s="61"/>
      <c r="I4" s="62"/>
      <c r="J4" s="62"/>
    </row>
    <row r="5" spans="1:10" ht="20.25">
      <c r="A5" s="207"/>
      <c r="B5" s="208"/>
      <c r="C5" s="209"/>
      <c r="D5" s="186"/>
      <c r="E5" s="187"/>
      <c r="F5" s="187"/>
      <c r="G5" s="55"/>
      <c r="H5" s="61"/>
      <c r="I5" s="62"/>
      <c r="J5" s="62"/>
    </row>
    <row r="6" spans="1:10" ht="15">
      <c r="A6" s="210"/>
      <c r="B6" s="211"/>
      <c r="C6" s="212"/>
      <c r="D6" s="188"/>
      <c r="E6" s="189"/>
      <c r="F6" s="189"/>
      <c r="G6" s="55"/>
      <c r="H6" s="61"/>
      <c r="I6" s="62"/>
      <c r="J6" s="62"/>
    </row>
    <row r="7" spans="1:10" ht="18.75" thickBot="1">
      <c r="A7" s="213"/>
      <c r="B7" s="214" t="s">
        <v>4</v>
      </c>
      <c r="C7" s="215"/>
      <c r="D7" s="190"/>
      <c r="E7" s="191"/>
      <c r="F7" s="191"/>
      <c r="G7" s="55"/>
      <c r="H7" s="61"/>
      <c r="I7" s="62"/>
      <c r="J7" s="62"/>
    </row>
    <row r="8" spans="1:10" ht="15.75" thickTop="1">
      <c r="A8" s="210"/>
      <c r="B8" s="211"/>
      <c r="C8" s="212"/>
      <c r="D8" s="188"/>
      <c r="E8" s="189"/>
      <c r="F8" s="192"/>
      <c r="G8" s="55"/>
      <c r="H8" s="61"/>
      <c r="I8" s="62"/>
      <c r="J8" s="62"/>
    </row>
    <row r="9" spans="1:10" ht="15.75">
      <c r="A9" s="216" t="s">
        <v>5</v>
      </c>
      <c r="B9" s="217" t="s">
        <v>6</v>
      </c>
      <c r="C9" s="218"/>
      <c r="D9" s="193"/>
      <c r="E9" s="194"/>
      <c r="F9" s="195"/>
      <c r="G9" s="55"/>
      <c r="H9" s="61"/>
      <c r="I9" s="62"/>
      <c r="J9" s="62"/>
    </row>
    <row r="10" spans="1:10" ht="15.75">
      <c r="A10" s="216"/>
      <c r="B10" s="217"/>
      <c r="C10" s="218"/>
      <c r="D10" s="193"/>
      <c r="E10" s="194"/>
      <c r="F10" s="195"/>
      <c r="G10" s="55"/>
      <c r="H10" s="61"/>
      <c r="I10" s="62"/>
      <c r="J10" s="62"/>
    </row>
    <row r="11" spans="1:10" ht="15.75">
      <c r="A11" s="216" t="s">
        <v>7</v>
      </c>
      <c r="B11" s="219" t="s">
        <v>113</v>
      </c>
      <c r="C11" s="218"/>
      <c r="D11" s="193"/>
      <c r="E11" s="194"/>
      <c r="F11" s="195"/>
      <c r="G11" s="55"/>
      <c r="H11" s="61"/>
      <c r="I11" s="62"/>
      <c r="J11" s="62"/>
    </row>
    <row r="12" spans="1:10" ht="15.75">
      <c r="A12" s="216"/>
      <c r="B12" s="217"/>
      <c r="C12" s="218"/>
      <c r="D12" s="193"/>
      <c r="E12" s="194"/>
      <c r="F12" s="195"/>
      <c r="G12" s="55"/>
      <c r="H12" s="61"/>
      <c r="I12" s="62"/>
      <c r="J12" s="62"/>
    </row>
    <row r="13" spans="1:10" ht="15.75">
      <c r="A13" s="216"/>
      <c r="B13" s="220" t="s">
        <v>24</v>
      </c>
      <c r="C13" s="221"/>
      <c r="D13" s="63"/>
      <c r="E13" s="64"/>
      <c r="F13" s="64"/>
      <c r="G13" s="55"/>
      <c r="H13" s="65"/>
      <c r="I13" s="66"/>
      <c r="J13" s="66"/>
    </row>
    <row r="14" spans="1:10" ht="15.75">
      <c r="A14" s="216"/>
      <c r="B14" s="217"/>
      <c r="C14" s="218"/>
      <c r="D14" s="193"/>
      <c r="E14" s="194"/>
      <c r="F14" s="195"/>
      <c r="G14" s="55"/>
      <c r="H14" s="65"/>
      <c r="I14" s="66"/>
      <c r="J14" s="66"/>
    </row>
    <row r="15" spans="1:10" ht="16.5" thickBot="1">
      <c r="A15" s="222"/>
      <c r="B15" s="223" t="s">
        <v>11</v>
      </c>
      <c r="C15" s="224"/>
      <c r="D15" s="196"/>
      <c r="E15" s="244"/>
      <c r="F15" s="244"/>
      <c r="G15" s="55"/>
      <c r="H15" s="65"/>
      <c r="I15" s="66"/>
      <c r="J15" s="66"/>
    </row>
    <row r="16" spans="1:10" ht="15.75" thickTop="1">
      <c r="A16" s="225"/>
      <c r="B16" s="226"/>
      <c r="C16" s="227"/>
      <c r="D16" s="67"/>
      <c r="E16" s="60"/>
      <c r="F16" s="60"/>
      <c r="G16" s="55"/>
      <c r="H16" s="65"/>
      <c r="I16" s="66"/>
      <c r="J16" s="66"/>
    </row>
    <row r="17" spans="1:10" ht="15.75">
      <c r="A17" s="225"/>
      <c r="B17" s="220" t="s">
        <v>12</v>
      </c>
      <c r="C17" s="221"/>
      <c r="D17" s="63"/>
      <c r="E17" s="64"/>
      <c r="F17" s="64"/>
      <c r="G17" s="55"/>
      <c r="H17" s="65"/>
      <c r="I17" s="66"/>
      <c r="J17" s="66"/>
    </row>
    <row r="18" spans="1:10" ht="15.75">
      <c r="A18" s="225"/>
      <c r="B18" s="220"/>
      <c r="C18" s="221"/>
      <c r="D18" s="63"/>
      <c r="E18" s="64"/>
      <c r="F18" s="64"/>
      <c r="G18" s="55"/>
      <c r="H18" s="65"/>
      <c r="I18" s="66"/>
      <c r="J18" s="66"/>
    </row>
    <row r="19" spans="1:10" s="70" customFormat="1" ht="16.5" thickBot="1">
      <c r="A19" s="228"/>
      <c r="B19" s="229" t="s">
        <v>13</v>
      </c>
      <c r="C19" s="230"/>
      <c r="D19" s="68"/>
      <c r="E19" s="245"/>
      <c r="F19" s="245"/>
      <c r="G19" s="55"/>
      <c r="H19" s="65"/>
      <c r="I19" s="69"/>
      <c r="J19" s="69"/>
    </row>
    <row r="20" spans="1:10" ht="15.75" thickTop="1">
      <c r="A20" s="225"/>
      <c r="B20" s="226"/>
      <c r="C20" s="227"/>
      <c r="D20" s="67"/>
      <c r="E20" s="60"/>
      <c r="F20" s="60"/>
      <c r="G20" s="55"/>
      <c r="H20" s="65"/>
      <c r="I20" s="66"/>
      <c r="J20" s="66"/>
    </row>
    <row r="21" spans="1:10" ht="18.75" thickBot="1">
      <c r="A21" s="116" t="s">
        <v>5</v>
      </c>
      <c r="B21" s="117" t="s">
        <v>6</v>
      </c>
      <c r="C21" s="118"/>
      <c r="D21" s="172"/>
      <c r="E21" s="173"/>
      <c r="F21" s="173"/>
      <c r="G21" s="71"/>
      <c r="H21" s="72"/>
      <c r="I21" s="73"/>
      <c r="J21" s="73"/>
    </row>
    <row r="22" spans="1:10" ht="15.75" thickTop="1">
      <c r="A22" s="119"/>
      <c r="B22" s="120"/>
      <c r="C22" s="121"/>
      <c r="D22" s="174"/>
      <c r="E22" s="175"/>
      <c r="F22" s="175"/>
      <c r="G22" s="55"/>
      <c r="H22" s="65"/>
      <c r="I22" s="66"/>
      <c r="J22" s="66"/>
    </row>
    <row r="23" spans="1:10" ht="64.5">
      <c r="A23" s="119" t="s">
        <v>25</v>
      </c>
      <c r="B23" s="231" t="s">
        <v>175</v>
      </c>
      <c r="C23" s="121" t="s">
        <v>15</v>
      </c>
      <c r="D23" s="174">
        <v>1162.5</v>
      </c>
      <c r="E23" s="175"/>
      <c r="F23" s="175"/>
      <c r="G23" s="55"/>
      <c r="H23" s="65"/>
      <c r="I23" s="65"/>
      <c r="J23" s="74"/>
    </row>
    <row r="24" spans="1:10" ht="15">
      <c r="A24" s="119"/>
      <c r="B24" s="120"/>
      <c r="C24" s="121"/>
      <c r="D24" s="174"/>
      <c r="E24" s="175"/>
      <c r="F24" s="175"/>
      <c r="G24" s="55"/>
      <c r="H24" s="65"/>
      <c r="I24" s="66"/>
      <c r="J24" s="66"/>
    </row>
    <row r="25" spans="1:10" ht="39">
      <c r="A25" s="119" t="s">
        <v>26</v>
      </c>
      <c r="B25" s="231" t="s">
        <v>34</v>
      </c>
      <c r="C25" s="232" t="s">
        <v>176</v>
      </c>
      <c r="D25" s="174"/>
      <c r="E25" s="175"/>
      <c r="F25" s="175"/>
      <c r="G25" s="75"/>
      <c r="H25" s="66"/>
      <c r="I25" s="66"/>
      <c r="J25" s="66"/>
    </row>
    <row r="26" spans="1:10" ht="15">
      <c r="A26" s="119"/>
      <c r="B26" s="120"/>
      <c r="C26" s="121"/>
      <c r="D26" s="174"/>
      <c r="E26" s="175"/>
      <c r="F26" s="175"/>
      <c r="G26" s="75"/>
      <c r="H26" s="66"/>
      <c r="I26" s="66"/>
      <c r="J26" s="66"/>
    </row>
    <row r="27" spans="1:10" ht="26.25">
      <c r="A27" s="119" t="s">
        <v>36</v>
      </c>
      <c r="B27" s="233" t="s">
        <v>35</v>
      </c>
      <c r="C27" s="121" t="s">
        <v>23</v>
      </c>
      <c r="D27" s="174">
        <v>10</v>
      </c>
      <c r="E27" s="175"/>
      <c r="F27" s="175"/>
      <c r="G27" s="75"/>
      <c r="H27" s="66"/>
      <c r="I27" s="66"/>
      <c r="J27" s="66"/>
    </row>
    <row r="28" spans="1:10" ht="15">
      <c r="A28" s="119"/>
      <c r="B28" s="120"/>
      <c r="C28" s="121"/>
      <c r="D28" s="174"/>
      <c r="E28" s="175"/>
      <c r="F28" s="175"/>
      <c r="G28" s="75"/>
      <c r="H28" s="66"/>
      <c r="I28" s="66"/>
      <c r="J28" s="66"/>
    </row>
    <row r="29" spans="1:10" ht="39">
      <c r="A29" s="119" t="s">
        <v>37</v>
      </c>
      <c r="B29" s="231" t="s">
        <v>32</v>
      </c>
      <c r="C29" s="121" t="s">
        <v>23</v>
      </c>
      <c r="D29" s="174">
        <v>10</v>
      </c>
      <c r="E29" s="175"/>
      <c r="F29" s="175"/>
      <c r="G29" s="75"/>
      <c r="H29" s="66"/>
      <c r="I29" s="66"/>
      <c r="J29" s="66"/>
    </row>
    <row r="30" spans="1:10" ht="15">
      <c r="A30" s="119"/>
      <c r="B30" s="120"/>
      <c r="C30" s="121"/>
      <c r="D30" s="174"/>
      <c r="E30" s="175"/>
      <c r="F30" s="175"/>
      <c r="G30" s="75"/>
      <c r="H30" s="66"/>
      <c r="I30" s="66"/>
      <c r="J30" s="66"/>
    </row>
    <row r="31" spans="1:10" ht="51.75">
      <c r="A31" s="119" t="s">
        <v>38</v>
      </c>
      <c r="B31" s="233" t="s">
        <v>33</v>
      </c>
      <c r="C31" s="121" t="s">
        <v>23</v>
      </c>
      <c r="D31" s="174">
        <v>10</v>
      </c>
      <c r="E31" s="175"/>
      <c r="F31" s="175"/>
      <c r="G31" s="75"/>
      <c r="H31" s="66"/>
      <c r="I31" s="66"/>
      <c r="J31" s="66"/>
    </row>
    <row r="32" spans="1:10" ht="15">
      <c r="A32" s="119"/>
      <c r="B32" s="120"/>
      <c r="C32" s="121"/>
      <c r="D32" s="174"/>
      <c r="E32" s="175"/>
      <c r="F32" s="175"/>
      <c r="G32" s="75"/>
      <c r="H32" s="66"/>
      <c r="I32" s="66"/>
      <c r="J32" s="66"/>
    </row>
    <row r="33" spans="1:10" ht="51.75">
      <c r="A33" s="119" t="s">
        <v>39</v>
      </c>
      <c r="B33" s="234" t="s">
        <v>177</v>
      </c>
      <c r="C33" s="121" t="s">
        <v>31</v>
      </c>
      <c r="D33" s="174">
        <v>1</v>
      </c>
      <c r="E33" s="175"/>
      <c r="F33" s="175"/>
      <c r="G33" s="75"/>
      <c r="H33" s="66"/>
      <c r="I33" s="66"/>
      <c r="J33" s="66"/>
    </row>
    <row r="34" spans="1:10" ht="15">
      <c r="A34" s="119"/>
      <c r="B34" s="120"/>
      <c r="C34" s="121"/>
      <c r="D34" s="174"/>
      <c r="E34" s="175"/>
      <c r="F34" s="175"/>
      <c r="G34" s="75"/>
      <c r="H34" s="66"/>
      <c r="I34" s="66"/>
      <c r="J34" s="66"/>
    </row>
    <row r="35" spans="1:10" ht="51.75">
      <c r="A35" s="119" t="s">
        <v>40</v>
      </c>
      <c r="B35" s="231" t="s">
        <v>46</v>
      </c>
      <c r="C35" s="212" t="s">
        <v>31</v>
      </c>
      <c r="D35" s="56">
        <v>1</v>
      </c>
      <c r="E35" s="76"/>
      <c r="F35" s="77"/>
      <c r="G35" s="55"/>
      <c r="H35" s="65"/>
      <c r="I35" s="66"/>
      <c r="J35" s="66"/>
    </row>
    <row r="36" spans="1:10" ht="15">
      <c r="A36" s="119"/>
      <c r="B36" s="235"/>
      <c r="C36" s="212"/>
      <c r="D36" s="56"/>
      <c r="E36" s="76"/>
      <c r="F36" s="77"/>
      <c r="G36" s="55"/>
      <c r="H36" s="65"/>
      <c r="I36" s="66"/>
      <c r="J36" s="66"/>
    </row>
    <row r="37" spans="1:10" s="70" customFormat="1" ht="16.5" thickBot="1">
      <c r="A37" s="130"/>
      <c r="B37" s="131" t="s">
        <v>18</v>
      </c>
      <c r="C37" s="132"/>
      <c r="D37" s="177"/>
      <c r="E37" s="178"/>
      <c r="F37" s="179"/>
      <c r="G37" s="55"/>
      <c r="H37" s="65"/>
      <c r="I37" s="69"/>
      <c r="J37" s="69"/>
    </row>
    <row r="38" spans="1:10" ht="15">
      <c r="A38" s="119"/>
      <c r="B38" s="120"/>
      <c r="C38" s="124"/>
      <c r="D38" s="174"/>
      <c r="E38" s="175"/>
      <c r="F38" s="175"/>
      <c r="G38" s="55"/>
      <c r="H38" s="65"/>
      <c r="I38" s="66"/>
      <c r="J38" s="66"/>
    </row>
    <row r="39" spans="1:10" ht="18.75" thickBot="1">
      <c r="A39" s="116" t="s">
        <v>7</v>
      </c>
      <c r="B39" s="117" t="s">
        <v>113</v>
      </c>
      <c r="C39" s="118"/>
      <c r="D39" s="172"/>
      <c r="E39" s="173"/>
      <c r="F39" s="173"/>
      <c r="G39" s="55"/>
      <c r="H39" s="65"/>
      <c r="I39" s="66"/>
      <c r="J39" s="66"/>
    </row>
    <row r="40" spans="1:10" ht="15.75" thickTop="1">
      <c r="A40" s="119"/>
      <c r="B40" s="120"/>
      <c r="C40" s="121"/>
      <c r="D40" s="174"/>
      <c r="E40" s="175"/>
      <c r="F40" s="175"/>
      <c r="G40" s="55"/>
      <c r="H40" s="65"/>
      <c r="I40" s="66"/>
      <c r="J40" s="66"/>
    </row>
    <row r="41" spans="1:10" ht="64.5">
      <c r="A41" s="236" t="s">
        <v>52</v>
      </c>
      <c r="B41" s="237" t="s">
        <v>114</v>
      </c>
      <c r="C41" s="238" t="s">
        <v>14</v>
      </c>
      <c r="D41" s="42">
        <f>D23*1.2</f>
        <v>1395</v>
      </c>
      <c r="E41" s="43"/>
      <c r="F41" s="42"/>
      <c r="G41" s="55"/>
      <c r="H41" s="65"/>
      <c r="I41" s="65"/>
      <c r="J41" s="74"/>
    </row>
    <row r="42" spans="1:10" ht="15">
      <c r="A42" s="119"/>
      <c r="B42" s="120"/>
      <c r="C42" s="121"/>
      <c r="D42" s="174"/>
      <c r="E42" s="181"/>
      <c r="F42" s="175"/>
      <c r="G42" s="55"/>
      <c r="H42" s="65"/>
      <c r="I42" s="66"/>
      <c r="J42" s="66"/>
    </row>
    <row r="43" spans="1:10" ht="64.5">
      <c r="A43" s="236" t="s">
        <v>53</v>
      </c>
      <c r="B43" s="237" t="s">
        <v>107</v>
      </c>
      <c r="C43" s="121" t="s">
        <v>19</v>
      </c>
      <c r="D43" s="174">
        <f>D41/3*(1*0.6)</f>
        <v>279</v>
      </c>
      <c r="E43" s="175"/>
      <c r="F43" s="175"/>
      <c r="G43" s="55"/>
      <c r="H43" s="65"/>
      <c r="I43" s="65"/>
      <c r="J43" s="74"/>
    </row>
    <row r="44" spans="1:10" ht="15">
      <c r="A44" s="119"/>
      <c r="B44" s="120"/>
      <c r="C44" s="121"/>
      <c r="D44" s="174"/>
      <c r="E44" s="181"/>
      <c r="F44" s="175"/>
      <c r="G44" s="55"/>
      <c r="H44" s="65"/>
      <c r="I44" s="66"/>
      <c r="J44" s="66"/>
    </row>
    <row r="45" spans="1:10" ht="39">
      <c r="A45" s="236" t="s">
        <v>54</v>
      </c>
      <c r="B45" s="237" t="s">
        <v>108</v>
      </c>
      <c r="C45" s="121" t="s">
        <v>19</v>
      </c>
      <c r="D45" s="174">
        <f>D41/3*(0.1*2*3.14*0.4)</f>
        <v>116.80800000000002</v>
      </c>
      <c r="E45" s="175"/>
      <c r="F45" s="175"/>
      <c r="G45" s="55"/>
      <c r="H45" s="65"/>
      <c r="I45" s="65"/>
      <c r="J45" s="74"/>
    </row>
    <row r="46" spans="1:10" ht="15">
      <c r="A46" s="119"/>
      <c r="B46" s="120"/>
      <c r="C46" s="121"/>
      <c r="D46" s="174"/>
      <c r="E46" s="181"/>
      <c r="F46" s="175"/>
      <c r="G46" s="55"/>
      <c r="H46" s="65"/>
      <c r="I46" s="66"/>
      <c r="J46" s="66"/>
    </row>
    <row r="47" spans="1:10" ht="64.5">
      <c r="A47" s="236" t="s">
        <v>55</v>
      </c>
      <c r="B47" s="237" t="s">
        <v>109</v>
      </c>
      <c r="C47" s="121" t="s">
        <v>110</v>
      </c>
      <c r="D47" s="174">
        <f>D41/6</f>
        <v>232.5</v>
      </c>
      <c r="E47" s="175"/>
      <c r="F47" s="175"/>
      <c r="G47" s="55"/>
      <c r="H47" s="65"/>
      <c r="I47" s="65"/>
      <c r="J47" s="74"/>
    </row>
    <row r="48" spans="1:10" ht="15">
      <c r="A48" s="119"/>
      <c r="B48" s="120"/>
      <c r="C48" s="121"/>
      <c r="D48" s="174"/>
      <c r="E48" s="175"/>
      <c r="F48" s="175"/>
      <c r="G48" s="75"/>
      <c r="H48" s="66"/>
      <c r="I48" s="66"/>
      <c r="J48" s="66"/>
    </row>
    <row r="49" spans="1:10" ht="64.5">
      <c r="A49" s="236" t="s">
        <v>56</v>
      </c>
      <c r="B49" s="237" t="s">
        <v>111</v>
      </c>
      <c r="C49" s="121" t="s">
        <v>110</v>
      </c>
      <c r="D49" s="174">
        <f>D41/6</f>
        <v>232.5</v>
      </c>
      <c r="E49" s="175"/>
      <c r="F49" s="175"/>
      <c r="G49" s="75"/>
      <c r="H49" s="66"/>
      <c r="I49" s="66"/>
      <c r="J49" s="66"/>
    </row>
    <row r="50" spans="1:10" ht="15">
      <c r="A50" s="119"/>
      <c r="B50" s="235"/>
      <c r="C50" s="212"/>
      <c r="D50" s="56"/>
      <c r="E50" s="76"/>
      <c r="F50" s="77"/>
      <c r="G50" s="75"/>
      <c r="H50" s="66"/>
      <c r="I50" s="66"/>
      <c r="J50" s="66"/>
    </row>
    <row r="51" spans="1:10" ht="90">
      <c r="A51" s="236" t="s">
        <v>58</v>
      </c>
      <c r="B51" s="237" t="s">
        <v>178</v>
      </c>
      <c r="C51" s="121" t="s">
        <v>19</v>
      </c>
      <c r="D51" s="174">
        <f>D43</f>
        <v>279</v>
      </c>
      <c r="E51" s="175"/>
      <c r="F51" s="175"/>
      <c r="G51" s="55"/>
      <c r="H51" s="65"/>
      <c r="I51" s="78"/>
      <c r="J51" s="74"/>
    </row>
    <row r="52" spans="1:10" ht="15">
      <c r="A52" s="119"/>
      <c r="B52" s="120"/>
      <c r="C52" s="121"/>
      <c r="D52" s="174"/>
      <c r="E52" s="175"/>
      <c r="F52" s="175"/>
      <c r="G52" s="55"/>
      <c r="H52" s="65"/>
      <c r="I52" s="66"/>
      <c r="J52" s="66"/>
    </row>
    <row r="53" spans="1:10" ht="64.5">
      <c r="A53" s="236" t="s">
        <v>59</v>
      </c>
      <c r="B53" s="122" t="s">
        <v>217</v>
      </c>
      <c r="C53" s="121" t="s">
        <v>19</v>
      </c>
      <c r="D53" s="174">
        <v>34.8336</v>
      </c>
      <c r="E53" s="175"/>
      <c r="F53" s="175"/>
      <c r="G53" s="75"/>
      <c r="H53" s="66"/>
      <c r="I53" s="66"/>
      <c r="J53" s="66"/>
    </row>
    <row r="54" spans="1:10" ht="15">
      <c r="A54" s="119"/>
      <c r="B54" s="120"/>
      <c r="C54" s="121"/>
      <c r="D54" s="174"/>
      <c r="E54" s="175"/>
      <c r="F54" s="175"/>
      <c r="G54" s="75"/>
      <c r="H54" s="66"/>
      <c r="I54" s="66"/>
      <c r="J54" s="66"/>
    </row>
    <row r="55" spans="1:10" ht="64.5">
      <c r="A55" s="236" t="s">
        <v>60</v>
      </c>
      <c r="B55" s="122" t="s">
        <v>134</v>
      </c>
      <c r="C55" s="121" t="s">
        <v>14</v>
      </c>
      <c r="D55" s="174">
        <f>D41</f>
        <v>1395</v>
      </c>
      <c r="E55" s="175"/>
      <c r="F55" s="175"/>
      <c r="G55" s="75"/>
      <c r="H55" s="66"/>
      <c r="I55" s="66"/>
      <c r="J55" s="66"/>
    </row>
    <row r="56" spans="1:10" ht="15">
      <c r="A56" s="119"/>
      <c r="B56" s="122"/>
      <c r="C56" s="121"/>
      <c r="D56" s="174"/>
      <c r="E56" s="175"/>
      <c r="F56" s="175"/>
      <c r="G56" s="75"/>
      <c r="H56" s="66"/>
      <c r="I56" s="66"/>
      <c r="J56" s="66"/>
    </row>
    <row r="57" spans="1:10" ht="64.5">
      <c r="A57" s="236" t="s">
        <v>61</v>
      </c>
      <c r="B57" s="237" t="s">
        <v>179</v>
      </c>
      <c r="C57" s="121" t="s">
        <v>115</v>
      </c>
      <c r="D57" s="174">
        <v>30</v>
      </c>
      <c r="E57" s="175"/>
      <c r="F57" s="175"/>
      <c r="G57" s="55"/>
      <c r="H57" s="65"/>
      <c r="I57" s="65"/>
      <c r="J57" s="74"/>
    </row>
    <row r="58" spans="1:10" ht="15">
      <c r="A58" s="119"/>
      <c r="B58" s="120"/>
      <c r="C58" s="121"/>
      <c r="D58" s="174"/>
      <c r="E58" s="175"/>
      <c r="F58" s="175"/>
      <c r="G58" s="55"/>
      <c r="H58" s="65"/>
      <c r="I58" s="66"/>
      <c r="J58" s="66"/>
    </row>
    <row r="59" spans="1:10" ht="26.25">
      <c r="A59" s="236" t="s">
        <v>62</v>
      </c>
      <c r="B59" s="122" t="s">
        <v>80</v>
      </c>
      <c r="C59" s="121" t="s">
        <v>15</v>
      </c>
      <c r="D59" s="174">
        <f>D23</f>
        <v>1162.5</v>
      </c>
      <c r="E59" s="175"/>
      <c r="F59" s="175"/>
      <c r="G59" s="55"/>
      <c r="H59" s="65"/>
      <c r="I59" s="66"/>
      <c r="J59" s="66"/>
    </row>
    <row r="60" spans="1:10" ht="15">
      <c r="A60" s="119"/>
      <c r="B60" s="120"/>
      <c r="C60" s="121"/>
      <c r="D60" s="174"/>
      <c r="E60" s="175"/>
      <c r="F60" s="175"/>
      <c r="G60" s="55"/>
      <c r="H60" s="65"/>
      <c r="I60" s="66"/>
      <c r="J60" s="66"/>
    </row>
    <row r="61" spans="1:10" ht="15">
      <c r="A61" s="236" t="s">
        <v>66</v>
      </c>
      <c r="B61" s="122" t="s">
        <v>81</v>
      </c>
      <c r="C61" s="121" t="s">
        <v>14</v>
      </c>
      <c r="D61" s="174">
        <f>D23*3</f>
        <v>3487.5</v>
      </c>
      <c r="E61" s="175"/>
      <c r="F61" s="175"/>
      <c r="G61" s="55"/>
      <c r="H61" s="65"/>
      <c r="I61" s="65"/>
      <c r="J61" s="74"/>
    </row>
    <row r="62" spans="1:10" ht="15">
      <c r="A62" s="119"/>
      <c r="B62" s="122"/>
      <c r="C62" s="121"/>
      <c r="D62" s="174"/>
      <c r="E62" s="175"/>
      <c r="F62" s="175"/>
      <c r="G62" s="55"/>
      <c r="H62" s="65"/>
      <c r="I62" s="65"/>
      <c r="J62" s="74"/>
    </row>
    <row r="63" spans="1:10" s="70" customFormat="1" ht="16.5" thickBot="1">
      <c r="A63" s="130"/>
      <c r="B63" s="131" t="s">
        <v>230</v>
      </c>
      <c r="C63" s="132"/>
      <c r="D63" s="177"/>
      <c r="E63" s="178"/>
      <c r="F63" s="179"/>
      <c r="G63" s="55"/>
      <c r="H63" s="65"/>
      <c r="I63" s="69"/>
      <c r="J63" s="69"/>
    </row>
  </sheetData>
  <sheetProtection password="E5B8" sheet="1" objects="1" scenarios="1" selectLockedCells="1"/>
  <protectedRanges>
    <protectedRange sqref="B29" name="Obseg1_32"/>
    <protectedRange sqref="B31" name="Obseg1_4_1"/>
    <protectedRange sqref="B25" name="Obseg1_31"/>
    <protectedRange sqref="B27" name="Obseg1_31_1"/>
    <protectedRange sqref="B33" name="Obseg1_27_1_1"/>
    <protectedRange sqref="B35" name="Obseg1_30_3"/>
    <protectedRange sqref="B59" name="Obseg1_7"/>
    <protectedRange sqref="B53" name="Obseg1_6_1"/>
    <protectedRange sqref="B23" name="Obseg1_30_2"/>
    <protectedRange sqref="B43" name="Obseg1_1_2"/>
    <protectedRange sqref="B45" name="Obseg1_14_2"/>
    <protectedRange sqref="B51" name="Obseg1_1_2_1"/>
    <protectedRange sqref="B57" name="Obseg1_11_3_2"/>
  </protectedRanges>
  <mergeCells count="2">
    <mergeCell ref="E15:F15"/>
    <mergeCell ref="E19:F19"/>
  </mergeCells>
  <printOptions gridLines="1"/>
  <pageMargins left="1.1811023622047245" right="0.5511811023622047" top="0.984251968503937" bottom="1.1811023622047245" header="0.5118110236220472" footer="0.5118110236220472"/>
  <pageSetup fitToHeight="0" fitToWidth="1" horizontalDpi="600" verticalDpi="600" orientation="portrait" paperSize="9" scale="90" r:id="rId1"/>
  <headerFooter>
    <oddHeader>&amp;L&amp;"Arial,Poševno"&amp;8SEGIS projektiranje in inženiring d.o.o.TEL: +386 (0)8 200 11 60  -  FAX: +386 (0)8 200 11 61  -  info@segis.si  -  www.segis.si&amp;R&amp;8&amp;P od &amp;N</oddHeader>
    <oddFooter>&amp;L&amp;8Datoteka: 08013PZI_POPIS                                           &amp;R&amp;8Št. načrta: 08013PZI03</oddFooter>
  </headerFooter>
  <rowBreaks count="2" manualBreakCount="2">
    <brk id="20" max="5" man="1"/>
    <brk id="3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Segis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Polona Repnik</dc:creator>
  <cp:keywords/>
  <dc:description/>
  <cp:lastModifiedBy>MitjaB</cp:lastModifiedBy>
  <cp:lastPrinted>2013-04-15T10:42:18Z</cp:lastPrinted>
  <dcterms:created xsi:type="dcterms:W3CDTF">2010-07-05T07:07:58Z</dcterms:created>
  <dcterms:modified xsi:type="dcterms:W3CDTF">2014-01-14T09:32:03Z</dcterms:modified>
  <cp:category/>
  <cp:version/>
  <cp:contentType/>
  <cp:contentStatus/>
</cp:coreProperties>
</file>